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35" yWindow="-255" windowWidth="23130" windowHeight="12045" activeTab="3"/>
  </bookViews>
  <sheets>
    <sheet name="Tasks" sheetId="1" r:id="rId1"/>
    <sheet name="Resources" sheetId="2" r:id="rId2"/>
    <sheet name="RiskSerializationData" sheetId="28" state="hidden" r:id="rId3"/>
    <sheet name="Risk Register" sheetId="3" r:id="rId4"/>
    <sheet name="Sheet1" sheetId="4" state="hidden" r:id="rId5"/>
    <sheet name="RiskCritStatData1" sheetId="26" state="hidden" r:id="rId6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2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Palisade_GanttChart_ChartRange" localSheetId="0" hidden="1">Tasks!$J$1:$S$6</definedName>
    <definedName name="_Palisade_GanttChart_CurrentDisplay" localSheetId="0" hidden="1">1</definedName>
    <definedName name="_Palisade_GanttChart_TimelineDisplayRange" localSheetId="0" hidden="1">Tasks!$J$1:$XFD$1</definedName>
    <definedName name="_Palisade_GanttChart_TimelineFinishDate" localSheetId="0" hidden="1">41153</definedName>
    <definedName name="_Palisade_GanttChart_TimelineNumTimeBlocks" localSheetId="0" hidden="1">10</definedName>
    <definedName name="_Palisade_GanttChart_TimelineStartDate" localSheetId="0" hidden="1">40848</definedName>
    <definedName name="_Palisade_GanttChart_TimelineTimescale" localSheetId="0" hidden="1">4</definedName>
    <definedName name="MPPDataRange" localSheetId="1" hidden="1">Resources!$B$2:$M$5</definedName>
    <definedName name="MPPDataRange" localSheetId="0" hidden="1">Tasks!$B$2:$I$6</definedName>
    <definedName name="MPPLinkedTable" localSheetId="1" hidden="1">"'@RISK"</definedName>
    <definedName name="MPPLinkedTable" localSheetId="0" hidden="1">"'@RISK"</definedName>
    <definedName name="Pal_Workbook_GUID" hidden="1">"PQBZI9USUIFDICQQEXDBF5S9"</definedName>
    <definedName name="ProjectFieldVal">_xll.RiskProjectFieldValueXLL()</definedName>
    <definedName name="ProjectSettingsCalcCriticalIndicies" hidden="1">TRUE</definedName>
    <definedName name="ProjectSettingsCalcProbGanttStats" hidden="1">TRUE</definedName>
    <definedName name="ProjectSettingsDateRangeForSimulation" hidden="1">0</definedName>
    <definedName name="ProjectSettingsProjectCalcMode" hidden="1">0</definedName>
    <definedName name="ProjectSettingsUpdateProjectWindowDuringSimulation" hidden="1">TRUE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PPDateSize" hidden="1">"""2011-11-03 1:02:16 PM"""</definedName>
    <definedName name="RiskMPPGanttChartRange" hidden="1">Tasks!$J$1:$S$6</definedName>
    <definedName name="RiskMultipleCPUSupportEnabled" hidden="1">FALSE</definedName>
    <definedName name="RiskNumIterations" hidden="1">250</definedName>
    <definedName name="RiskNumSimulations" hidden="1">1</definedName>
    <definedName name="RiskPauseOnError" hidden="1">FALSE</definedName>
    <definedName name="RiskProbabilisticGanttData" hidden="1">Sheet1!$A$1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"$L$9"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RPJ1R_1" hidden="1">Resources!$B$2:$M$2</definedName>
    <definedName name="RPJ1R_2" hidden="1">Resources!$B$3:$M$3</definedName>
    <definedName name="RPJ1R_205520897_2" hidden="1">Resources!$B$2:$B$5</definedName>
    <definedName name="RPJ1R_205520898_3" hidden="1">Resources!$C$2:$C$5</definedName>
    <definedName name="RPJ1R_205520899_4" hidden="1">Resources!$D$2:$D$5</definedName>
    <definedName name="RPJ1R_205520900_5" hidden="1">Resources!$E$2:$E$5</definedName>
    <definedName name="RPJ1R_205520901_10" hidden="1">Resources!$J$2:$J$5</definedName>
    <definedName name="RPJ1R_205520902_6" hidden="1">Resources!$F$2:$F$5</definedName>
    <definedName name="RPJ1R_205520903_7" hidden="1">Resources!$G$2:$G$5</definedName>
    <definedName name="RPJ1R_205520904_12" hidden="1">Resources!$L$2:$L$5</definedName>
    <definedName name="RPJ1R_205520906_11" hidden="1">Resources!$K$2:$K$5</definedName>
    <definedName name="RPJ1R_205520914_8" hidden="1">Resources!$H$2:$H$5</definedName>
    <definedName name="RPJ1R_205520915_9" hidden="1">Resources!$I$2:$I$5</definedName>
    <definedName name="RPJ1R_205520923_13" hidden="1">Resources!$M$2:$M$5</definedName>
    <definedName name="RPJ1R_3" hidden="1">Resources!$B$4:$M$4</definedName>
    <definedName name="RPJ1R_4" hidden="1">Resources!$B$5:$M$5</definedName>
    <definedName name="RPJ1T_0" hidden="1">Tasks!$B$2:$I$2</definedName>
    <definedName name="RPJ1T_1" hidden="1">Tasks!$B$3:$I$3</definedName>
    <definedName name="RPJ1T_188743685_6" hidden="1">Tasks!$F$2:$F$6</definedName>
    <definedName name="RPJ1T_188743694_2" hidden="1">Tasks!$B$2:$B$6</definedName>
    <definedName name="RPJ1T_188743766_9" hidden="1">Tasks!$I$2:$I$6</definedName>
    <definedName name="RPJ1T_188743775_8" hidden="1">Tasks!$H$2:$H$6</definedName>
    <definedName name="RPJ1T_188743776_7" hidden="1">Tasks!$G$2:$G$6</definedName>
    <definedName name="RPJ1T_188744965_4" hidden="1">Tasks!$D$2:$D$6</definedName>
    <definedName name="RPJ1T_188744966_5" hidden="1">Tasks!$E$2:$E$6</definedName>
    <definedName name="RPJ1T_188744967_3" hidden="1">Tasks!$C$2:$C$6</definedName>
    <definedName name="RPJ1T_2" hidden="1">Tasks!$B$4:$I$4</definedName>
    <definedName name="RPJ1T_3" hidden="1">Tasks!$B$5:$I$5</definedName>
    <definedName name="RPJ1T_4" hidden="1">Tasks!$B$6:$I$6</definedName>
    <definedName name="RPJDateFormat" hidden="1">1</definedName>
    <definedName name="RPJName" localSheetId="1" hidden="1">"Simple Risk Register.mpp~Resources"</definedName>
    <definedName name="RPJName" localSheetId="0" hidden="1">"Simple Risk Register.mpp~Tasks"</definedName>
  </definedNames>
  <calcPr calcId="145621"/>
</workbook>
</file>

<file path=xl/calcChain.xml><?xml version="1.0" encoding="utf-8"?>
<calcChain xmlns="http://schemas.openxmlformats.org/spreadsheetml/2006/main">
  <c r="R7" i="3" l="1"/>
  <c r="K7" i="3"/>
  <c r="D7" i="3"/>
  <c r="R6" i="3"/>
  <c r="K6" i="3"/>
  <c r="D6" i="3"/>
  <c r="R5" i="3"/>
  <c r="K5" i="3"/>
  <c r="D5" i="3"/>
  <c r="E2" i="1"/>
  <c r="F2" i="1"/>
  <c r="AN3" i="28"/>
  <c r="C7" i="3"/>
  <c r="C6" i="3"/>
  <c r="I8" i="3"/>
  <c r="H8" i="3"/>
  <c r="G8" i="3"/>
  <c r="C5" i="3"/>
  <c r="T7" i="3"/>
  <c r="J6" i="3"/>
  <c r="Q7" i="3"/>
  <c r="J5" i="3"/>
  <c r="Q5" i="3"/>
  <c r="C3" i="1"/>
  <c r="C4" i="1"/>
  <c r="L6" i="3" l="1"/>
  <c r="L7" i="3"/>
  <c r="S5" i="3"/>
  <c r="L5" i="3"/>
  <c r="S6" i="3"/>
  <c r="S7" i="3"/>
  <c r="E6" i="3"/>
  <c r="E7" i="3"/>
  <c r="J8" i="3"/>
  <c r="B15" i="3"/>
  <c r="B17" i="3"/>
  <c r="E5" i="3"/>
  <c r="B14" i="3"/>
  <c r="B11" i="3"/>
  <c r="B16" i="3"/>
  <c r="B13" i="3"/>
  <c r="B12" i="3"/>
  <c r="D11" i="3"/>
  <c r="D14" i="3"/>
  <c r="D16" i="3"/>
  <c r="V5" i="3"/>
  <c r="D15" i="3"/>
  <c r="V7" i="3"/>
  <c r="D13" i="3"/>
  <c r="D12" i="3"/>
  <c r="D17" i="3"/>
  <c r="C5" i="1"/>
  <c r="S9" i="3" l="1"/>
  <c r="L9" i="3"/>
  <c r="A3" i="28" s="1"/>
  <c r="E17" i="3"/>
  <c r="E12" i="3"/>
  <c r="E13" i="3"/>
  <c r="E15" i="3"/>
  <c r="E16" i="3"/>
  <c r="E14" i="3"/>
  <c r="E11" i="3"/>
  <c r="AG3" i="28" l="1"/>
</calcChain>
</file>

<file path=xl/sharedStrings.xml><?xml version="1.0" encoding="utf-8"?>
<sst xmlns="http://schemas.openxmlformats.org/spreadsheetml/2006/main" count="134" uniqueCount="84">
  <si>
    <t>Name</t>
  </si>
  <si>
    <t>Duration</t>
  </si>
  <si>
    <t>Start</t>
  </si>
  <si>
    <t>Finish</t>
  </si>
  <si>
    <t>Cost</t>
  </si>
  <si>
    <t>Unique ID Successors</t>
  </si>
  <si>
    <t>Unique ID Predecessors</t>
  </si>
  <si>
    <t>Unique ID</t>
  </si>
  <si>
    <t>SimpleRiskRegister</t>
  </si>
  <si>
    <t/>
  </si>
  <si>
    <t>0</t>
  </si>
  <si>
    <t>Design</t>
  </si>
  <si>
    <t>2</t>
  </si>
  <si>
    <t>1</t>
  </si>
  <si>
    <t>Construction</t>
  </si>
  <si>
    <t>3</t>
  </si>
  <si>
    <t>Cleanup</t>
  </si>
  <si>
    <t>4</t>
  </si>
  <si>
    <t>Project Complete</t>
  </si>
  <si>
    <t>Resource Name</t>
  </si>
  <si>
    <t>Initials</t>
  </si>
  <si>
    <t>Group</t>
  </si>
  <si>
    <t>Max. Units</t>
  </si>
  <si>
    <t>Std. Rate</t>
  </si>
  <si>
    <t>Ovt. Rate</t>
  </si>
  <si>
    <t>Cost/Use</t>
  </si>
  <si>
    <t>Accrue At</t>
  </si>
  <si>
    <t>Base Calendar</t>
  </si>
  <si>
    <t>Code</t>
  </si>
  <si>
    <t>@RISK: Functions</t>
  </si>
  <si>
    <t>ID</t>
  </si>
  <si>
    <t>Design Team</t>
  </si>
  <si>
    <t>D</t>
  </si>
  <si>
    <t>Prorated</t>
  </si>
  <si>
    <t>Standard</t>
  </si>
  <si>
    <t>Construction Team</t>
  </si>
  <si>
    <t>C</t>
  </si>
  <si>
    <t>Cleanup Team</t>
  </si>
  <si>
    <t>Management</t>
  </si>
  <si>
    <t>M</t>
  </si>
  <si>
    <t>SIMPLE RISK REGISTER</t>
  </si>
  <si>
    <t>Schedule Impacts (days)</t>
  </si>
  <si>
    <t>Cost Impacts ($)</t>
  </si>
  <si>
    <t>Risk</t>
  </si>
  <si>
    <t>Probability</t>
  </si>
  <si>
    <t>Simulated Occurrence</t>
  </si>
  <si>
    <t>Occurs?</t>
  </si>
  <si>
    <t>Min</t>
  </si>
  <si>
    <t xml:space="preserve">Most Likely </t>
  </si>
  <si>
    <t>Max</t>
  </si>
  <si>
    <t>Mean</t>
  </si>
  <si>
    <t>Simulated Schedule Impact</t>
  </si>
  <si>
    <t>Days added to plan</t>
  </si>
  <si>
    <t>Simulated Cost Impact</t>
  </si>
  <si>
    <t>Costs added to plan</t>
  </si>
  <si>
    <t>Date when Costs added to plan</t>
  </si>
  <si>
    <t>Risk Functions for Delays and Costs</t>
  </si>
  <si>
    <t>R1 - Customer Design Approval Risk</t>
  </si>
  <si>
    <t xml:space="preserve">R2 - Enviromental Risk </t>
  </si>
  <si>
    <t>R3 - Material Price Risk</t>
  </si>
  <si>
    <t>Deterministic Start</t>
  </si>
  <si>
    <t>Deterministic Finish</t>
  </si>
  <si>
    <t>Simple Risk Register.mpp   0</t>
  </si>
  <si>
    <t>Sim#1</t>
  </si>
  <si>
    <t>Simple Risk Register.mpp  1</t>
  </si>
  <si>
    <t>Simple Risk Register.mpp  2</t>
  </si>
  <si>
    <t>Simple Risk Register.mpp  3</t>
  </si>
  <si>
    <t>Simple Risk Register.mpp  4</t>
  </si>
  <si>
    <t>Risk R1 occurred</t>
  </si>
  <si>
    <t>Risks R1 and R2 occurred</t>
  </si>
  <si>
    <t>Risks R1, R2, and R3 occurred</t>
  </si>
  <si>
    <t>How many times</t>
  </si>
  <si>
    <t>% of times</t>
  </si>
  <si>
    <t>Risk R1 occurred without R2 or R3</t>
  </si>
  <si>
    <t>Risks R1 and R2 occurred without R3</t>
  </si>
  <si>
    <t>Event formula</t>
  </si>
  <si>
    <t>Risk R3 occurred without R1 or R2</t>
  </si>
  <si>
    <t>GF1_rK0qDwEAEADuAAwjACYAXQB1AIkAigCYAKYAyADqAOQAKgD//wAAAAAAAQQAAAAAKV8oKiAjLCMjMF8pO18oKiAoIywjIzApO18oKiAiLSI/P18pO18oQF8pAAAAARJEYXlzIGFkZGVkIHRvIHBsYW4BAAEBEAACAAEKU3RhdGlzdGljcwMBAQD/AQEBAQEAAQEBAAQAAAABAQEBAQABAQEABAAAAAGqAAIaABJEYXlzIGFkZGVkIHRvIHBsYW4AAC8BAAIAAgDQANoAAQECAZqZmZmZmak/AABmZmZmZmbuPwAABQABAQEAAQEBAA==</t>
  </si>
  <si>
    <t>&gt;75%</t>
  </si>
  <si>
    <t>&lt;25%</t>
  </si>
  <si>
    <t>&gt;90%</t>
  </si>
  <si>
    <t>RUN A SIMULATION TO SEE THE FIGURES.</t>
  </si>
  <si>
    <t>Risk R1 or R2 occurred</t>
  </si>
  <si>
    <t>EXPLANATION:  Cells D5, D6, D7 are 0 if a risk does not occur, and 1 if the risk does occur. 
     Cells B11:B17 have logic for the risk or combination of risks you're interested in tracking. In any particular iteration, cells B11:B17 are 1 if the indicated event occurred, and 0 if it did not.
     To construct logic for combinations of risks in B11:B17, multiply the ones you're interested in. For instance, "R1 and R2 occurred" is (D5&gt;0)*(D6&gt;0), but "R1 and R2 without R3" is (D5&gt;0)*(D6&gt;0)*(D7=0). For a simple risk, as opposed to a combination, add a 0, as was done in cell B11; that makes the  cell display as 0 or 1 like the others.
     To find the total number of occurrences, there's no RiskSum() function, so take RiskMean() in D11:D17 and multiply by the number of iterations to get the number of occurrences in E11:E17.
     More at http://kb.palisade.com/index.php?pg=kb.page&amp;id=1508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</si>
</sst>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\ &quot;days&quot;"/>
    <numFmt numFmtId="165" formatCode="[$$-409]#,##0.00"/>
    <numFmt numFmtId="166" formatCode="[$$-409]#,##0.00\ &quot;/hr&quot;"/>
    <numFmt numFmtId="167" formatCode="_-[$£-809]* #,##0.00_-;\-[$£-809]* #,##0.00_-;_-[$£-809]* &quot;-&quot;??_-;_-@_-"/>
    <numFmt numFmtId="168" formatCode="_(* #,##0_);_(* \(#,##0\);_(* &quot;-&quot;??_);_(@_)"/>
    <numFmt numFmtId="169" formatCode="yyyy\-mmm"/>
  </numFmts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49" fontId="1" fillId="2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9" fontId="2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/>
    <xf numFmtId="0" fontId="12" fillId="3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9" fontId="6" fillId="3" borderId="0" xfId="2" applyFont="1" applyFill="1" applyBorder="1"/>
    <xf numFmtId="168" fontId="0" fillId="4" borderId="4" xfId="1" applyNumberFormat="1" applyFont="1" applyFill="1" applyBorder="1"/>
    <xf numFmtId="168" fontId="0" fillId="4" borderId="5" xfId="1" applyNumberFormat="1" applyFont="1" applyFill="1" applyBorder="1"/>
    <xf numFmtId="168" fontId="0" fillId="4" borderId="6" xfId="1" applyNumberFormat="1" applyFont="1" applyFill="1" applyBorder="1"/>
    <xf numFmtId="168" fontId="0" fillId="4" borderId="7" xfId="1" applyNumberFormat="1" applyFont="1" applyFill="1" applyBorder="1"/>
    <xf numFmtId="168" fontId="0" fillId="0" borderId="0" xfId="1" applyNumberFormat="1" applyFont="1" applyFill="1" applyBorder="1"/>
    <xf numFmtId="168" fontId="0" fillId="4" borderId="0" xfId="1" applyNumberFormat="1" applyFont="1" applyFill="1" applyBorder="1"/>
    <xf numFmtId="168" fontId="0" fillId="4" borderId="2" xfId="1" applyNumberFormat="1" applyFont="1" applyFill="1" applyBorder="1"/>
    <xf numFmtId="168" fontId="0" fillId="4" borderId="8" xfId="1" applyNumberFormat="1" applyFont="1" applyFill="1" applyBorder="1"/>
    <xf numFmtId="14" fontId="0" fillId="0" borderId="0" xfId="1" applyNumberFormat="1" applyFont="1" applyFill="1" applyBorder="1"/>
    <xf numFmtId="0" fontId="0" fillId="3" borderId="0" xfId="0" applyFont="1" applyFill="1"/>
    <xf numFmtId="0" fontId="6" fillId="3" borderId="0" xfId="0" applyFont="1" applyFill="1" applyBorder="1"/>
    <xf numFmtId="168" fontId="5" fillId="3" borderId="0" xfId="1" applyNumberFormat="1" applyFont="1" applyFill="1" applyBorder="1"/>
    <xf numFmtId="168" fontId="0" fillId="3" borderId="0" xfId="1" applyNumberFormat="1" applyFont="1" applyFill="1" applyBorder="1"/>
    <xf numFmtId="0" fontId="0" fillId="3" borderId="0" xfId="0" applyFont="1" applyFill="1" applyBorder="1"/>
    <xf numFmtId="168" fontId="0" fillId="4" borderId="6" xfId="1" applyNumberFormat="1" applyFont="1" applyFill="1" applyBorder="1"/>
    <xf numFmtId="168" fontId="0" fillId="4" borderId="4" xfId="1" applyNumberFormat="1" applyFont="1" applyFill="1" applyBorder="1"/>
    <xf numFmtId="168" fontId="0" fillId="4" borderId="2" xfId="1" applyNumberFormat="1" applyFont="1" applyFill="1" applyBorder="1"/>
    <xf numFmtId="0" fontId="11" fillId="5" borderId="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167" fontId="11" fillId="5" borderId="1" xfId="0" applyNumberFormat="1" applyFont="1" applyFill="1" applyBorder="1" applyAlignment="1">
      <alignment horizontal="center" vertical="center" wrapText="1"/>
    </xf>
    <xf numFmtId="168" fontId="0" fillId="5" borderId="6" xfId="1" applyNumberFormat="1" applyFont="1" applyFill="1" applyBorder="1"/>
    <xf numFmtId="168" fontId="0" fillId="5" borderId="4" xfId="1" applyNumberFormat="1" applyFont="1" applyFill="1" applyBorder="1"/>
    <xf numFmtId="168" fontId="5" fillId="4" borderId="1" xfId="1" applyNumberFormat="1" applyFont="1" applyFill="1" applyBorder="1"/>
    <xf numFmtId="168" fontId="5" fillId="4" borderId="9" xfId="1" applyNumberFormat="1" applyFont="1" applyFill="1" applyBorder="1"/>
    <xf numFmtId="9" fontId="0" fillId="4" borderId="6" xfId="1" applyNumberFormat="1" applyFont="1" applyFill="1" applyBorder="1"/>
    <xf numFmtId="9" fontId="0" fillId="4" borderId="4" xfId="1" applyNumberFormat="1" applyFont="1" applyFill="1" applyBorder="1"/>
    <xf numFmtId="9" fontId="0" fillId="4" borderId="2" xfId="1" applyNumberFormat="1" applyFont="1" applyFill="1" applyBorder="1"/>
    <xf numFmtId="164" fontId="13" fillId="6" borderId="0" xfId="0" applyNumberFormat="1" applyFont="1" applyFill="1" applyAlignment="1" applyProtection="1">
      <alignment horizontal="left"/>
      <protection locked="0"/>
    </xf>
    <xf numFmtId="14" fontId="14" fillId="7" borderId="0" xfId="0" applyNumberFormat="1" applyFont="1" applyFill="1" applyAlignment="1" applyProtection="1">
      <alignment horizontal="left"/>
      <protection locked="0"/>
    </xf>
    <xf numFmtId="165" fontId="14" fillId="7" borderId="0" xfId="0" applyNumberFormat="1" applyFont="1" applyFill="1" applyAlignment="1" applyProtection="1">
      <alignment horizontal="left"/>
      <protection locked="0"/>
    </xf>
    <xf numFmtId="1" fontId="13" fillId="6" borderId="6" xfId="2" applyNumberFormat="1" applyFont="1" applyFill="1" applyBorder="1"/>
    <xf numFmtId="1" fontId="13" fillId="6" borderId="4" xfId="2" applyNumberFormat="1" applyFont="1" applyFill="1" applyBorder="1"/>
    <xf numFmtId="1" fontId="13" fillId="6" borderId="2" xfId="2" applyNumberFormat="1" applyFont="1" applyFill="1" applyBorder="1"/>
    <xf numFmtId="168" fontId="13" fillId="8" borderId="5" xfId="1" applyNumberFormat="1" applyFont="1" applyFill="1" applyBorder="1"/>
    <xf numFmtId="168" fontId="13" fillId="6" borderId="6" xfId="1" applyNumberFormat="1" applyFont="1" applyFill="1" applyBorder="1"/>
    <xf numFmtId="168" fontId="13" fillId="6" borderId="4" xfId="1" applyNumberFormat="1" applyFont="1" applyFill="1" applyBorder="1"/>
    <xf numFmtId="168" fontId="13" fillId="6" borderId="2" xfId="1" applyNumberFormat="1" applyFont="1" applyFill="1" applyBorder="1"/>
    <xf numFmtId="168" fontId="15" fillId="7" borderId="1" xfId="1" applyNumberFormat="1" applyFont="1" applyFill="1" applyBorder="1"/>
    <xf numFmtId="168" fontId="13" fillId="8" borderId="6" xfId="1" applyNumberFormat="1" applyFont="1" applyFill="1" applyBorder="1"/>
    <xf numFmtId="168" fontId="13" fillId="8" borderId="2" xfId="1" applyNumberFormat="1" applyFont="1" applyFill="1" applyBorder="1"/>
    <xf numFmtId="14" fontId="13" fillId="6" borderId="2" xfId="1" applyNumberFormat="1" applyFont="1" applyFill="1" applyBorder="1"/>
    <xf numFmtId="4" fontId="13" fillId="6" borderId="2" xfId="1" applyNumberFormat="1" applyFont="1" applyFill="1" applyBorder="1"/>
    <xf numFmtId="169" fontId="3" fillId="2" borderId="0" xfId="0" applyNumberFormat="1" applyFont="1" applyFill="1" applyAlignment="1" applyProtection="1">
      <alignment horizontal="center"/>
      <protection locked="0"/>
    </xf>
    <xf numFmtId="0" fontId="0" fillId="9" borderId="0" xfId="0" applyFont="1" applyFill="1" applyBorder="1"/>
    <xf numFmtId="0" fontId="0" fillId="9" borderId="0" xfId="0" applyFill="1"/>
    <xf numFmtId="9" fontId="0" fillId="9" borderId="0" xfId="2" applyFont="1" applyFill="1"/>
    <xf numFmtId="0" fontId="10" fillId="4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/>
    <xf numFmtId="0" fontId="0" fillId="4" borderId="9" xfId="0" applyFill="1" applyBorder="1" applyAlignment="1"/>
    <xf numFmtId="0" fontId="0" fillId="4" borderId="9" xfId="0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0" fillId="9" borderId="0" xfId="0" applyFill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17"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indexed="27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indexed="27"/>
        </patternFill>
      </fill>
    </dxf>
    <dxf>
      <font>
        <color rgb="FFFFFFFF"/>
      </font>
      <fill>
        <patternFill>
          <bgColor rgb="FF0000FF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42545</xdr:colOff>
      <xdr:row>1</xdr:row>
      <xdr:rowOff>47625</xdr:rowOff>
    </xdr:from>
    <xdr:to>
      <xdr:col>18</xdr:col>
      <xdr:colOff>445216</xdr:colOff>
      <xdr:row>1</xdr:row>
      <xdr:rowOff>200025</xdr:rowOff>
    </xdr:to>
    <xdr:sp macro="" textlink="">
      <xdr:nvSpPr>
        <xdr:cNvPr id="66" name="PalGantt_DBar_0"/>
        <xdr:cNvSpPr/>
      </xdr:nvSpPr>
      <xdr:spPr>
        <a:xfrm>
          <a:off x="6548120" y="295275"/>
          <a:ext cx="6222446" cy="152400"/>
        </a:xfrm>
        <a:prstGeom prst="roundRect">
          <a:avLst/>
        </a:prstGeom>
        <a:solidFill>
          <a:srgbClr val="0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42545</xdr:colOff>
      <xdr:row>2</xdr:row>
      <xdr:rowOff>47625</xdr:rowOff>
    </xdr:from>
    <xdr:to>
      <xdr:col>11</xdr:col>
      <xdr:colOff>508819</xdr:colOff>
      <xdr:row>2</xdr:row>
      <xdr:rowOff>200025</xdr:rowOff>
    </xdr:to>
    <xdr:sp macro="" textlink="">
      <xdr:nvSpPr>
        <xdr:cNvPr id="67" name="PalGantt_DBar_1"/>
        <xdr:cNvSpPr/>
      </xdr:nvSpPr>
      <xdr:spPr>
        <a:xfrm>
          <a:off x="6548120" y="542925"/>
          <a:ext cx="1761674" cy="152400"/>
        </a:xfrm>
        <a:prstGeom prst="roundRect">
          <a:avLst/>
        </a:prstGeom>
        <a:solidFill>
          <a:srgbClr val="4F81BD"/>
        </a:solidFill>
        <a:ln w="12700">
          <a:solidFill>
            <a:srgbClr val="385D8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530020</xdr:colOff>
      <xdr:row>3</xdr:row>
      <xdr:rowOff>47625</xdr:rowOff>
    </xdr:from>
    <xdr:to>
      <xdr:col>17</xdr:col>
      <xdr:colOff>212009</xdr:colOff>
      <xdr:row>3</xdr:row>
      <xdr:rowOff>200025</xdr:rowOff>
    </xdr:to>
    <xdr:sp macro="" textlink="">
      <xdr:nvSpPr>
        <xdr:cNvPr id="68" name="PalGantt_DBar_2"/>
        <xdr:cNvSpPr/>
      </xdr:nvSpPr>
      <xdr:spPr>
        <a:xfrm>
          <a:off x="8330995" y="790575"/>
          <a:ext cx="3549139" cy="152400"/>
        </a:xfrm>
        <a:prstGeom prst="roundRect">
          <a:avLst/>
        </a:prstGeom>
        <a:solidFill>
          <a:srgbClr val="4F81BD"/>
        </a:solidFill>
        <a:ln w="12700">
          <a:solidFill>
            <a:srgbClr val="385D8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233209</xdr:colOff>
      <xdr:row>4</xdr:row>
      <xdr:rowOff>47625</xdr:rowOff>
    </xdr:from>
    <xdr:to>
      <xdr:col>18</xdr:col>
      <xdr:colOff>445217</xdr:colOff>
      <xdr:row>4</xdr:row>
      <xdr:rowOff>200025</xdr:rowOff>
    </xdr:to>
    <xdr:sp macro="" textlink="">
      <xdr:nvSpPr>
        <xdr:cNvPr id="69" name="PalGantt_DBar_3"/>
        <xdr:cNvSpPr/>
      </xdr:nvSpPr>
      <xdr:spPr>
        <a:xfrm>
          <a:off x="11901334" y="1038225"/>
          <a:ext cx="869233" cy="152400"/>
        </a:xfrm>
        <a:prstGeom prst="roundRect">
          <a:avLst/>
        </a:prstGeom>
        <a:solidFill>
          <a:srgbClr val="4F81BD"/>
        </a:solidFill>
        <a:ln w="12700">
          <a:solidFill>
            <a:srgbClr val="385D8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445217</xdr:colOff>
      <xdr:row>5</xdr:row>
      <xdr:rowOff>47625</xdr:rowOff>
    </xdr:from>
    <xdr:to>
      <xdr:col>18</xdr:col>
      <xdr:colOff>597617</xdr:colOff>
      <xdr:row>5</xdr:row>
      <xdr:rowOff>200025</xdr:rowOff>
    </xdr:to>
    <xdr:sp macro="" textlink="">
      <xdr:nvSpPr>
        <xdr:cNvPr id="70" name="PalGantt_DBar_4"/>
        <xdr:cNvSpPr/>
      </xdr:nvSpPr>
      <xdr:spPr>
        <a:xfrm>
          <a:off x="12770567" y="1285875"/>
          <a:ext cx="152400" cy="152400"/>
        </a:xfrm>
        <a:prstGeom prst="diamond">
          <a:avLst/>
        </a:prstGeom>
        <a:solidFill>
          <a:srgbClr val="0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508819</xdr:colOff>
      <xdr:row>2</xdr:row>
      <xdr:rowOff>123825</xdr:rowOff>
    </xdr:from>
    <xdr:to>
      <xdr:col>11</xdr:col>
      <xdr:colOff>530020</xdr:colOff>
      <xdr:row>3</xdr:row>
      <xdr:rowOff>123825</xdr:rowOff>
    </xdr:to>
    <xdr:cxnSp macro="">
      <xdr:nvCxnSpPr>
        <xdr:cNvPr id="71" name="PalGantt_Con_1_2"/>
        <xdr:cNvCxnSpPr>
          <a:stCxn id="67" idx="3"/>
          <a:endCxn id="68" idx="1"/>
        </xdr:cNvCxnSpPr>
      </xdr:nvCxnSpPr>
      <xdr:spPr>
        <a:xfrm>
          <a:off x="8309794" y="619125"/>
          <a:ext cx="21201" cy="247650"/>
        </a:xfrm>
        <a:prstGeom prst="curvedConnector3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212009</xdr:colOff>
      <xdr:row>3</xdr:row>
      <xdr:rowOff>123825</xdr:rowOff>
    </xdr:from>
    <xdr:to>
      <xdr:col>17</xdr:col>
      <xdr:colOff>233209</xdr:colOff>
      <xdr:row>4</xdr:row>
      <xdr:rowOff>123825</xdr:rowOff>
    </xdr:to>
    <xdr:cxnSp macro="">
      <xdr:nvCxnSpPr>
        <xdr:cNvPr id="72" name="PalGantt_Con_2_3"/>
        <xdr:cNvCxnSpPr>
          <a:stCxn id="68" idx="3"/>
          <a:endCxn id="69" idx="1"/>
        </xdr:cNvCxnSpPr>
      </xdr:nvCxnSpPr>
      <xdr:spPr>
        <a:xfrm>
          <a:off x="11880134" y="866775"/>
          <a:ext cx="21200" cy="247650"/>
        </a:xfrm>
        <a:prstGeom prst="curvedConnector3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445217</xdr:colOff>
      <xdr:row>4</xdr:row>
      <xdr:rowOff>123825</xdr:rowOff>
    </xdr:from>
    <xdr:to>
      <xdr:col>18</xdr:col>
      <xdr:colOff>457917</xdr:colOff>
      <xdr:row>5</xdr:row>
      <xdr:rowOff>123825</xdr:rowOff>
    </xdr:to>
    <xdr:cxnSp macro="">
      <xdr:nvCxnSpPr>
        <xdr:cNvPr id="73" name="PalGantt_Con_3_4"/>
        <xdr:cNvCxnSpPr>
          <a:stCxn id="69" idx="3"/>
          <a:endCxn id="70" idx="1"/>
        </xdr:cNvCxnSpPr>
      </xdr:nvCxnSpPr>
      <xdr:spPr>
        <a:xfrm>
          <a:off x="12770567" y="1114425"/>
          <a:ext cx="12700" cy="247650"/>
        </a:xfrm>
        <a:prstGeom prst="curvedConnector5">
          <a:avLst>
            <a:gd name="adj1" fmla="val -1800000"/>
            <a:gd name="adj2" fmla="val 50000"/>
            <a:gd name="adj3" fmla="val 1900000"/>
          </a:avLst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"/>
  <sheetViews>
    <sheetView showOutlineSymbols="0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3.7109375" style="4" customWidth="1"/>
    <col min="2" max="2" width="36.7109375" style="4" customWidth="1"/>
    <col min="3" max="6" width="14.28515625" style="4" customWidth="1"/>
    <col min="7" max="8" width="0" style="13" hidden="1" customWidth="1"/>
    <col min="9" max="9" width="0" style="4" hidden="1" customWidth="1"/>
    <col min="10" max="10" width="9.5703125" style="4" customWidth="1"/>
    <col min="11" max="12" width="9.85546875" style="4" customWidth="1"/>
    <col min="13" max="13" width="9.28515625" style="4" customWidth="1"/>
    <col min="14" max="14" width="9.85546875" style="4" customWidth="1"/>
    <col min="15" max="15" width="9.5703125" style="4" customWidth="1"/>
    <col min="16" max="16" width="9.85546875" style="4" customWidth="1"/>
    <col min="17" max="17" width="9.5703125" style="4" customWidth="1"/>
    <col min="18" max="19" width="9.85546875" style="4" customWidth="1"/>
    <col min="20" max="16384" width="9.140625" style="4"/>
  </cols>
  <sheetData>
    <row r="1" spans="1:19" s="17" customFormat="1" ht="30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2" t="s">
        <v>7</v>
      </c>
      <c r="J1" s="77">
        <v>40848</v>
      </c>
      <c r="K1" s="77">
        <v>40878</v>
      </c>
      <c r="L1" s="77">
        <v>40909</v>
      </c>
      <c r="M1" s="77">
        <v>40940</v>
      </c>
      <c r="N1" s="77">
        <v>40969</v>
      </c>
      <c r="O1" s="77">
        <v>41000</v>
      </c>
      <c r="P1" s="77">
        <v>41030</v>
      </c>
      <c r="Q1" s="77">
        <v>41061</v>
      </c>
      <c r="R1" s="77">
        <v>41091</v>
      </c>
      <c r="S1" s="77">
        <v>41122</v>
      </c>
    </row>
    <row r="2" spans="1:19" ht="20.100000000000001" customHeight="1" x14ac:dyDescent="0.2">
      <c r="A2" s="5">
        <v>0</v>
      </c>
      <c r="B2" s="6" t="s">
        <v>8</v>
      </c>
      <c r="C2" s="7">
        <v>210</v>
      </c>
      <c r="D2" s="8">
        <v>40850</v>
      </c>
      <c r="E2" s="63">
        <f>_xll.RiskOutput()+41143</f>
        <v>41143</v>
      </c>
      <c r="F2" s="64">
        <f>_xll.RiskOutput()+2365248</f>
        <v>2365248</v>
      </c>
      <c r="G2" s="6" t="s">
        <v>9</v>
      </c>
      <c r="H2" s="6" t="s">
        <v>9</v>
      </c>
      <c r="I2" s="6" t="s">
        <v>10</v>
      </c>
    </row>
    <row r="3" spans="1:19" ht="20.100000000000001" customHeight="1" x14ac:dyDescent="0.25">
      <c r="A3" s="5">
        <v>1</v>
      </c>
      <c r="B3" s="9" t="s">
        <v>11</v>
      </c>
      <c r="C3" s="62" t="e">
        <f ca="1">_xll.RiskPert(50,60,75,_xll.RiskStatic(ProjectFieldVal))</f>
        <v>#N/A</v>
      </c>
      <c r="D3" s="11">
        <v>40850</v>
      </c>
      <c r="E3" s="11">
        <v>40933</v>
      </c>
      <c r="F3" s="12">
        <v>336000</v>
      </c>
      <c r="G3" s="9" t="s">
        <v>12</v>
      </c>
      <c r="H3" s="9" t="s">
        <v>9</v>
      </c>
      <c r="I3" s="9" t="s">
        <v>13</v>
      </c>
    </row>
    <row r="4" spans="1:19" ht="20.100000000000001" customHeight="1" x14ac:dyDescent="0.25">
      <c r="A4" s="5">
        <v>2</v>
      </c>
      <c r="B4" s="9" t="s">
        <v>14</v>
      </c>
      <c r="C4" s="62" t="e">
        <f ca="1">_xll.RiskPert(100,120,140,_xll.RiskStatic(ProjectFieldVal))</f>
        <v>#N/A</v>
      </c>
      <c r="D4" s="11">
        <v>40934</v>
      </c>
      <c r="E4" s="11">
        <v>41101</v>
      </c>
      <c r="F4" s="12">
        <v>1909248</v>
      </c>
      <c r="G4" s="9" t="s">
        <v>15</v>
      </c>
      <c r="H4" s="9" t="s">
        <v>13</v>
      </c>
      <c r="I4" s="9" t="s">
        <v>12</v>
      </c>
    </row>
    <row r="5" spans="1:19" ht="20.100000000000001" customHeight="1" x14ac:dyDescent="0.25">
      <c r="A5" s="5">
        <v>3</v>
      </c>
      <c r="B5" s="9" t="s">
        <v>16</v>
      </c>
      <c r="C5" s="62" t="e">
        <f ca="1">_xll.RiskPert(25,30,35,_xll.RiskStatic(ProjectFieldVal))+'Risk Register'!L6</f>
        <v>#N/A</v>
      </c>
      <c r="D5" s="11">
        <v>41102</v>
      </c>
      <c r="E5" s="11">
        <v>41143</v>
      </c>
      <c r="F5" s="12">
        <v>120000</v>
      </c>
      <c r="G5" s="9" t="s">
        <v>17</v>
      </c>
      <c r="H5" s="9" t="s">
        <v>12</v>
      </c>
      <c r="I5" s="9" t="s">
        <v>15</v>
      </c>
    </row>
    <row r="6" spans="1:19" ht="20.100000000000001" customHeight="1" x14ac:dyDescent="0.2">
      <c r="A6" s="5">
        <v>4</v>
      </c>
      <c r="B6" s="9" t="s">
        <v>18</v>
      </c>
      <c r="C6" s="10">
        <v>0</v>
      </c>
      <c r="D6" s="11">
        <v>41143</v>
      </c>
      <c r="E6" s="11">
        <v>41143</v>
      </c>
      <c r="F6" s="12">
        <v>0</v>
      </c>
      <c r="G6" s="9" t="s">
        <v>9</v>
      </c>
      <c r="H6" s="9" t="s">
        <v>15</v>
      </c>
      <c r="I6" s="9" t="s">
        <v>17</v>
      </c>
    </row>
  </sheetData>
  <sheetProtection sheet="1" formatCells="0" formatColumns="0" formatRows="0"/>
  <phoneticPr fontId="0" type="noConversion"/>
  <conditionalFormatting sqref="E2">
    <cfRule type="expression" dxfId="16" priority="1" stopIfTrue="1">
      <formula>RiskIsOutput</formula>
    </cfRule>
  </conditionalFormatting>
  <conditionalFormatting sqref="F2">
    <cfRule type="expression" dxfId="15" priority="2" stopIfTrue="1">
      <formula>RiskIsOutput</formula>
    </cfRule>
  </conditionalFormatting>
  <conditionalFormatting sqref="C3">
    <cfRule type="expression" dxfId="14" priority="3" stopIfTrue="1">
      <formula>RiskIsInput</formula>
    </cfRule>
  </conditionalFormatting>
  <conditionalFormatting sqref="C4">
    <cfRule type="expression" dxfId="13" priority="4" stopIfTrue="1">
      <formula>RiskIsInput</formula>
    </cfRule>
  </conditionalFormatting>
  <conditionalFormatting sqref="C5">
    <cfRule type="expression" dxfId="12" priority="5" stopIfTrue="1">
      <formula>RiskIsInput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"/>
  <sheetViews>
    <sheetView showOutlineSymbols="0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3.7109375" style="4" customWidth="1"/>
    <col min="2" max="2" width="36.7109375" style="4" customWidth="1"/>
    <col min="3" max="11" width="14.28515625" style="4" customWidth="1"/>
    <col min="12" max="13" width="0" style="4" hidden="1" customWidth="1"/>
    <col min="14" max="16384" width="9.140625" style="4"/>
  </cols>
  <sheetData>
    <row r="1" spans="1:13" ht="25.5" x14ac:dyDescent="0.2">
      <c r="A1" s="1"/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</row>
    <row r="2" spans="1:13" ht="15.95" customHeight="1" x14ac:dyDescent="0.2">
      <c r="A2" s="5">
        <v>1</v>
      </c>
      <c r="B2" s="14" t="s">
        <v>31</v>
      </c>
      <c r="C2" s="14" t="s">
        <v>32</v>
      </c>
      <c r="D2" s="14"/>
      <c r="E2" s="15">
        <v>1</v>
      </c>
      <c r="F2" s="16">
        <v>500</v>
      </c>
      <c r="G2" s="16">
        <v>0</v>
      </c>
      <c r="H2" s="12">
        <v>0</v>
      </c>
      <c r="I2" s="14" t="s">
        <v>33</v>
      </c>
      <c r="J2" s="14" t="s">
        <v>34</v>
      </c>
      <c r="K2" s="14"/>
      <c r="L2" s="14"/>
      <c r="M2" s="14">
        <v>1</v>
      </c>
    </row>
    <row r="3" spans="1:13" ht="15.95" customHeight="1" x14ac:dyDescent="0.2">
      <c r="A3" s="5">
        <v>2</v>
      </c>
      <c r="B3" s="14" t="s">
        <v>35</v>
      </c>
      <c r="C3" s="14" t="s">
        <v>36</v>
      </c>
      <c r="D3" s="14"/>
      <c r="E3" s="15">
        <v>1</v>
      </c>
      <c r="F3" s="16">
        <v>1000</v>
      </c>
      <c r="G3" s="16">
        <v>0</v>
      </c>
      <c r="H3" s="12">
        <v>0</v>
      </c>
      <c r="I3" s="14" t="s">
        <v>33</v>
      </c>
      <c r="J3" s="14" t="s">
        <v>34</v>
      </c>
      <c r="K3" s="14"/>
      <c r="L3" s="14"/>
      <c r="M3" s="14">
        <v>2</v>
      </c>
    </row>
    <row r="4" spans="1:13" ht="15.95" customHeight="1" x14ac:dyDescent="0.2">
      <c r="A4" s="5">
        <v>3</v>
      </c>
      <c r="B4" s="14" t="s">
        <v>37</v>
      </c>
      <c r="C4" s="14" t="s">
        <v>36</v>
      </c>
      <c r="D4" s="14"/>
      <c r="E4" s="15">
        <v>1</v>
      </c>
      <c r="F4" s="16">
        <v>300</v>
      </c>
      <c r="G4" s="16">
        <v>0</v>
      </c>
      <c r="H4" s="12">
        <v>0</v>
      </c>
      <c r="I4" s="14" t="s">
        <v>33</v>
      </c>
      <c r="J4" s="14" t="s">
        <v>34</v>
      </c>
      <c r="K4" s="14"/>
      <c r="L4" s="14"/>
      <c r="M4" s="14">
        <v>3</v>
      </c>
    </row>
    <row r="5" spans="1:13" ht="15.95" customHeight="1" x14ac:dyDescent="0.2">
      <c r="A5" s="5">
        <v>4</v>
      </c>
      <c r="B5" s="14" t="s">
        <v>38</v>
      </c>
      <c r="C5" s="14" t="s">
        <v>39</v>
      </c>
      <c r="D5" s="14"/>
      <c r="E5" s="15">
        <v>1</v>
      </c>
      <c r="F5" s="16">
        <v>200</v>
      </c>
      <c r="G5" s="16">
        <v>0</v>
      </c>
      <c r="H5" s="12">
        <v>0</v>
      </c>
      <c r="I5" s="14" t="s">
        <v>33</v>
      </c>
      <c r="J5" s="14" t="s">
        <v>34</v>
      </c>
      <c r="K5" s="14"/>
      <c r="L5" s="14"/>
      <c r="M5" s="14">
        <v>4</v>
      </c>
    </row>
  </sheetData>
  <sheetProtection sheet="1" formatCells="0" formatColumns="0" formatRows="0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workbookViewId="0"/>
  </sheetViews>
  <sheetFormatPr defaultRowHeight="15" x14ac:dyDescent="0.25"/>
  <sheetData>
    <row r="1" spans="1:40" x14ac:dyDescent="0.25">
      <c r="A1">
        <v>1</v>
      </c>
      <c r="B1">
        <v>0</v>
      </c>
    </row>
    <row r="2" spans="1:40" x14ac:dyDescent="0.25">
      <c r="A2">
        <v>0</v>
      </c>
    </row>
    <row r="3" spans="1:40" x14ac:dyDescent="0.25">
      <c r="A3">
        <f ca="1">'Risk Register'!$L$9</f>
        <v>0</v>
      </c>
      <c r="B3" t="b">
        <v>1</v>
      </c>
      <c r="C3">
        <v>0</v>
      </c>
      <c r="D3">
        <v>1</v>
      </c>
      <c r="E3" t="s">
        <v>77</v>
      </c>
      <c r="F3">
        <v>1</v>
      </c>
      <c r="G3">
        <v>0</v>
      </c>
      <c r="H3">
        <v>0</v>
      </c>
      <c r="J3" t="s">
        <v>78</v>
      </c>
      <c r="K3" t="s">
        <v>79</v>
      </c>
      <c r="L3" t="s">
        <v>80</v>
      </c>
      <c r="AG3">
        <f ca="1">'Risk Register'!$L$9</f>
        <v>0</v>
      </c>
      <c r="AH3">
        <v>3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 x14ac:dyDescent="0.25">
      <c r="A4">
        <v>0</v>
      </c>
    </row>
    <row r="5" spans="1:40" x14ac:dyDescent="0.25">
      <c r="A5" t="b">
        <v>0</v>
      </c>
      <c r="B5">
        <v>15680</v>
      </c>
      <c r="C5">
        <v>7345</v>
      </c>
      <c r="D5">
        <v>41920</v>
      </c>
      <c r="E5">
        <v>0</v>
      </c>
    </row>
    <row r="6" spans="1:40" x14ac:dyDescent="0.25">
      <c r="A6" t="b">
        <v>0</v>
      </c>
      <c r="B6">
        <v>15680</v>
      </c>
      <c r="C6">
        <v>7345</v>
      </c>
      <c r="D6">
        <v>41920</v>
      </c>
      <c r="E6">
        <v>0</v>
      </c>
    </row>
    <row r="7" spans="1:40" x14ac:dyDescent="0.25">
      <c r="A7" t="b">
        <v>0</v>
      </c>
      <c r="B7">
        <v>15680</v>
      </c>
      <c r="C7">
        <v>7345</v>
      </c>
      <c r="D7">
        <v>41920</v>
      </c>
      <c r="E7">
        <v>0</v>
      </c>
    </row>
    <row r="8" spans="1:40" x14ac:dyDescent="0.25">
      <c r="A8" t="b">
        <v>0</v>
      </c>
      <c r="B8">
        <v>15680</v>
      </c>
      <c r="C8">
        <v>7345</v>
      </c>
      <c r="D8">
        <v>41920</v>
      </c>
      <c r="E8">
        <v>0</v>
      </c>
    </row>
    <row r="9" spans="1:40" x14ac:dyDescent="0.25">
      <c r="A9" t="b">
        <v>0</v>
      </c>
      <c r="B9">
        <v>15680</v>
      </c>
      <c r="C9">
        <v>7345</v>
      </c>
      <c r="D9">
        <v>41920</v>
      </c>
      <c r="E9">
        <v>0</v>
      </c>
    </row>
    <row r="10" spans="1:40" x14ac:dyDescent="0.25">
      <c r="A10">
        <v>0</v>
      </c>
    </row>
    <row r="11" spans="1:40" x14ac:dyDescent="0.25">
      <c r="A11">
        <v>0</v>
      </c>
      <c r="B11" t="b">
        <v>0</v>
      </c>
      <c r="C11" t="b">
        <v>0</v>
      </c>
      <c r="D11">
        <v>10</v>
      </c>
      <c r="E11">
        <v>0.95</v>
      </c>
      <c r="F1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V19"/>
  <sheetViews>
    <sheetView tabSelected="1" topLeftCell="A6" workbookViewId="0">
      <selection activeCell="A18" sqref="A18:G18"/>
    </sheetView>
  </sheetViews>
  <sheetFormatPr defaultRowHeight="15" x14ac:dyDescent="0.25"/>
  <cols>
    <col min="1" max="1" width="37.85546875" customWidth="1"/>
    <col min="2" max="2" width="13" customWidth="1"/>
    <col min="3" max="3" width="3.42578125" customWidth="1"/>
    <col min="4" max="4" width="12" customWidth="1"/>
    <col min="6" max="6" width="2.85546875" customWidth="1"/>
    <col min="11" max="11" width="11.140625" customWidth="1"/>
    <col min="13" max="13" width="3.140625" customWidth="1"/>
    <col min="18" max="18" width="10.5703125" customWidth="1"/>
    <col min="20" max="20" width="9.7109375" bestFit="1" customWidth="1"/>
    <col min="21" max="21" width="2.5703125" customWidth="1"/>
    <col min="22" max="22" width="10.7109375" customWidth="1"/>
  </cols>
  <sheetData>
    <row r="2" spans="1:22" ht="21" x14ac:dyDescent="0.35">
      <c r="A2" s="18" t="s">
        <v>40</v>
      </c>
      <c r="B2" s="19"/>
      <c r="C2" s="20"/>
      <c r="D2" s="20"/>
      <c r="E2" s="20"/>
      <c r="F2" s="20"/>
      <c r="G2" s="19"/>
      <c r="H2" s="19"/>
      <c r="I2" s="19"/>
      <c r="J2" s="19"/>
      <c r="K2" s="19"/>
      <c r="L2" s="19"/>
      <c r="R2" s="19"/>
      <c r="S2" s="19"/>
      <c r="T2" s="19"/>
      <c r="U2" s="19"/>
    </row>
    <row r="3" spans="1:22" ht="21" x14ac:dyDescent="0.25">
      <c r="A3" s="21"/>
      <c r="B3" s="22"/>
      <c r="C3" s="23"/>
      <c r="D3" s="23"/>
      <c r="E3" s="23"/>
      <c r="F3" s="23"/>
      <c r="G3" s="81" t="s">
        <v>41</v>
      </c>
      <c r="H3" s="82"/>
      <c r="I3" s="82"/>
      <c r="J3" s="82"/>
      <c r="K3" s="83"/>
      <c r="L3" s="84"/>
      <c r="N3" s="81" t="s">
        <v>42</v>
      </c>
      <c r="O3" s="82"/>
      <c r="P3" s="82"/>
      <c r="Q3" s="82"/>
      <c r="R3" s="82"/>
      <c r="S3" s="82"/>
      <c r="T3" s="85"/>
      <c r="U3" s="24"/>
      <c r="V3" s="25"/>
    </row>
    <row r="4" spans="1:22" ht="78.75" x14ac:dyDescent="0.25">
      <c r="A4" s="27" t="s">
        <v>43</v>
      </c>
      <c r="B4" s="27" t="s">
        <v>44</v>
      </c>
      <c r="C4" s="26"/>
      <c r="D4" s="49" t="s">
        <v>45</v>
      </c>
      <c r="E4" s="50" t="s">
        <v>46</v>
      </c>
      <c r="F4" s="26"/>
      <c r="G4" s="27" t="s">
        <v>47</v>
      </c>
      <c r="H4" s="27" t="s">
        <v>48</v>
      </c>
      <c r="I4" s="27" t="s">
        <v>49</v>
      </c>
      <c r="J4" s="28" t="s">
        <v>50</v>
      </c>
      <c r="K4" s="50" t="s">
        <v>51</v>
      </c>
      <c r="L4" s="54" t="s">
        <v>52</v>
      </c>
      <c r="N4" s="27" t="s">
        <v>47</v>
      </c>
      <c r="O4" s="27" t="s">
        <v>48</v>
      </c>
      <c r="P4" s="29" t="s">
        <v>49</v>
      </c>
      <c r="Q4" s="27" t="s">
        <v>50</v>
      </c>
      <c r="R4" s="54" t="s">
        <v>53</v>
      </c>
      <c r="S4" s="54" t="s">
        <v>54</v>
      </c>
      <c r="T4" s="54" t="s">
        <v>55</v>
      </c>
      <c r="U4" s="30"/>
      <c r="V4" s="54" t="s">
        <v>56</v>
      </c>
    </row>
    <row r="5" spans="1:22" x14ac:dyDescent="0.25">
      <c r="A5" s="46" t="s">
        <v>57</v>
      </c>
      <c r="B5" s="59">
        <v>0.4</v>
      </c>
      <c r="C5" s="31">
        <f>1-B5</f>
        <v>0.6</v>
      </c>
      <c r="D5" s="65">
        <f ca="1">_xll.RiskDiscrete({1,0},B5:C5,_xll.RiskStatic(0))</f>
        <v>0</v>
      </c>
      <c r="E5" s="51" t="str">
        <f ca="1">IF(D5&gt;0,"Yes","No")</f>
        <v>No</v>
      </c>
      <c r="F5" s="31"/>
      <c r="G5" s="32">
        <v>15</v>
      </c>
      <c r="H5" s="32">
        <v>20</v>
      </c>
      <c r="I5" s="32">
        <v>30</v>
      </c>
      <c r="J5" s="68">
        <f ca="1">_xll.RiskTheoMean(K5)*B5</f>
        <v>8.3333333333333339</v>
      </c>
      <c r="K5" s="69">
        <f ca="1">_xll.RiskPert(G5,H5,I5)</f>
        <v>20.833333333333332</v>
      </c>
      <c r="L5" s="69">
        <f ca="1">_xll.RiskMakeInput(K5*D5,_xll.RiskName(A5&amp;" Schedule Impact"))</f>
        <v>0</v>
      </c>
      <c r="N5" s="34">
        <v>25000</v>
      </c>
      <c r="O5" s="34">
        <v>50000</v>
      </c>
      <c r="P5" s="35">
        <v>75000</v>
      </c>
      <c r="Q5" s="73">
        <f ca="1">_xll.RiskTheoMean(R5)*B5</f>
        <v>20000</v>
      </c>
      <c r="R5" s="69">
        <f ca="1">_xll.RiskTriang(N5,O5,P5,_xll.RiskName(A5&amp;" /"&amp;$R$4))</f>
        <v>50000</v>
      </c>
      <c r="S5" s="69">
        <f ca="1">_xll.RiskMakeInput(D5*R5,_xll.RiskName(A5&amp;" Cost Impact"))</f>
        <v>0</v>
      </c>
      <c r="T5" s="55">
        <v>0</v>
      </c>
      <c r="U5" s="36"/>
      <c r="V5" s="69" t="b">
        <f ca="1">_xll.RiskProjectAddDelay(Tasks!B3,L5,S5,_xll.RiskName(A5))</f>
        <v>0</v>
      </c>
    </row>
    <row r="6" spans="1:22" x14ac:dyDescent="0.25">
      <c r="A6" s="47" t="s">
        <v>58</v>
      </c>
      <c r="B6" s="60">
        <v>0.2</v>
      </c>
      <c r="C6" s="31">
        <f>1-B6</f>
        <v>0.8</v>
      </c>
      <c r="D6" s="66">
        <f ca="1">_xll.RiskDiscrete({1,0},B6:C6,_xll.RiskStatic(0))</f>
        <v>0</v>
      </c>
      <c r="E6" s="52" t="str">
        <f ca="1">IF(D6&gt;0,"Yes","No")</f>
        <v>No</v>
      </c>
      <c r="F6" s="31"/>
      <c r="G6" s="32">
        <v>15</v>
      </c>
      <c r="H6" s="32">
        <v>30</v>
      </c>
      <c r="I6" s="32">
        <v>45</v>
      </c>
      <c r="J6" s="68">
        <f ca="1">_xll.RiskTheoMean(K6)*B6</f>
        <v>6</v>
      </c>
      <c r="K6" s="70">
        <f ca="1">_xll.RiskPert(G6,H6,I6)</f>
        <v>30</v>
      </c>
      <c r="L6" s="70">
        <f ca="1">_xll.RiskMakeInput(K6*D6,_xll.RiskName(A6&amp;" Schedule Impact"))</f>
        <v>0</v>
      </c>
      <c r="N6" s="32">
        <v>0</v>
      </c>
      <c r="O6" s="32">
        <v>0</v>
      </c>
      <c r="P6" s="37">
        <v>0</v>
      </c>
      <c r="Q6" s="32">
        <v>0</v>
      </c>
      <c r="R6" s="70">
        <f ca="1">_xll.RiskTriang(N6,O6,P6,_xll.RiskName(A7&amp;" /"&amp;$R$4))</f>
        <v>0</v>
      </c>
      <c r="S6" s="70">
        <f ca="1">_xll.RiskMakeInput(D6*R6,_xll.RiskName(A7&amp;" Cost Impact"))</f>
        <v>0</v>
      </c>
      <c r="T6" s="56">
        <v>0</v>
      </c>
      <c r="U6" s="36"/>
      <c r="V6" s="56"/>
    </row>
    <row r="7" spans="1:22" x14ac:dyDescent="0.25">
      <c r="A7" s="48" t="s">
        <v>59</v>
      </c>
      <c r="B7" s="61">
        <v>0.5</v>
      </c>
      <c r="C7" s="31">
        <f>1-B7</f>
        <v>0.5</v>
      </c>
      <c r="D7" s="67">
        <f ca="1">_xll.RiskDiscrete({1,0},B7:C7,_xll.RiskStatic(0))</f>
        <v>0</v>
      </c>
      <c r="E7" s="53" t="str">
        <f ca="1">IF(D7&gt;0,"Yes","No")</f>
        <v>No</v>
      </c>
      <c r="F7" s="31"/>
      <c r="G7" s="32">
        <v>0</v>
      </c>
      <c r="H7" s="32">
        <v>0</v>
      </c>
      <c r="I7" s="32">
        <v>0</v>
      </c>
      <c r="J7" s="33">
        <v>0</v>
      </c>
      <c r="K7" s="71">
        <f ca="1">_xll.RiskPert(G7,H7,I7)</f>
        <v>0</v>
      </c>
      <c r="L7" s="71">
        <f ca="1">_xll.RiskMakeInput(K7*D7,_xll.RiskName(A7&amp;" Schedule Impact"))</f>
        <v>0</v>
      </c>
      <c r="N7" s="38">
        <v>50000</v>
      </c>
      <c r="O7" s="38">
        <v>100000</v>
      </c>
      <c r="P7" s="39">
        <v>200000</v>
      </c>
      <c r="Q7" s="74">
        <f ca="1">_xll.RiskTheoMean(R7)*B7</f>
        <v>58333.333333333336</v>
      </c>
      <c r="R7" s="71">
        <f ca="1">_xll.RiskTriang(N7,O7,P7,_xll.RiskName(A6&amp;" /"&amp;$R$4))</f>
        <v>116666.66666666667</v>
      </c>
      <c r="S7" s="71">
        <f ca="1">_xll.RiskMakeInput(D7*R7,_xll.RiskName(A6&amp;" Cost Impact"))</f>
        <v>0</v>
      </c>
      <c r="T7" s="75">
        <f ca="1">_xll.RiskUniform(DATE(2012,1,1),DATE(2012,6,1),_xll.RiskIsDate(TRUE))</f>
        <v>40985</v>
      </c>
      <c r="U7" s="40"/>
      <c r="V7" s="76">
        <f ca="1">_xll.RiskProjectAddCost(S7,T7,_xll.RiskName(A7))</f>
        <v>0</v>
      </c>
    </row>
    <row r="8" spans="1:22" x14ac:dyDescent="0.25">
      <c r="A8" s="41"/>
      <c r="B8" s="41"/>
      <c r="C8" s="42"/>
      <c r="D8" s="42"/>
      <c r="E8" s="42"/>
      <c r="F8" s="42"/>
      <c r="G8" s="57">
        <f>SUM(G5:G7)</f>
        <v>30</v>
      </c>
      <c r="H8" s="57">
        <f>SUM(H5:H7)</f>
        <v>50</v>
      </c>
      <c r="I8" s="58">
        <f>SUM(I5:I7)</f>
        <v>75</v>
      </c>
      <c r="J8" s="58">
        <f ca="1">SUM(J5:J7)</f>
        <v>14.333333333333334</v>
      </c>
      <c r="K8" s="43"/>
      <c r="L8" s="44"/>
      <c r="M8" s="41"/>
      <c r="N8" s="41"/>
      <c r="O8" s="41"/>
      <c r="P8" s="41"/>
      <c r="Q8" s="41"/>
      <c r="R8" s="41"/>
      <c r="S8" s="44"/>
      <c r="T8" s="41"/>
      <c r="U8" s="41"/>
    </row>
    <row r="9" spans="1:22" x14ac:dyDescent="0.25">
      <c r="A9" s="41"/>
      <c r="B9" s="41"/>
      <c r="C9" s="42"/>
      <c r="D9" s="42"/>
      <c r="E9" s="42"/>
      <c r="F9" s="42"/>
      <c r="G9" s="41"/>
      <c r="H9" s="41"/>
      <c r="I9" s="41"/>
      <c r="J9" s="41"/>
      <c r="K9" s="41"/>
      <c r="L9" s="72">
        <f ca="1">_xll.RiskOutput()+SUM(L5:L7)</f>
        <v>0</v>
      </c>
      <c r="M9" s="41"/>
      <c r="N9" s="41"/>
      <c r="O9" s="41"/>
      <c r="P9" s="41"/>
      <c r="Q9" s="41"/>
      <c r="R9" s="41"/>
      <c r="S9" s="72">
        <f ca="1">_xll.RiskOutput()+SUM(S5:S7)</f>
        <v>0</v>
      </c>
      <c r="T9" s="45"/>
      <c r="U9" s="45"/>
    </row>
    <row r="10" spans="1:22" x14ac:dyDescent="0.25">
      <c r="A10" s="78"/>
      <c r="B10" s="79" t="s">
        <v>75</v>
      </c>
      <c r="C10" s="79"/>
      <c r="D10" s="79" t="s">
        <v>72</v>
      </c>
      <c r="E10" s="79" t="s">
        <v>71</v>
      </c>
      <c r="F10" s="79"/>
      <c r="G10" s="79"/>
    </row>
    <row r="11" spans="1:22" x14ac:dyDescent="0.25">
      <c r="A11" s="79" t="s">
        <v>68</v>
      </c>
      <c r="B11" s="79">
        <f ca="1">(D5&gt;0)+0</f>
        <v>0</v>
      </c>
      <c r="C11" s="79"/>
      <c r="D11" s="80">
        <f ca="1">_xll.RiskMean(B11)</f>
        <v>0</v>
      </c>
      <c r="E11" s="79" t="e">
        <f ca="1">D11*_xll.RiskSimulationInfo(4)</f>
        <v>#N/A</v>
      </c>
      <c r="F11" s="79"/>
      <c r="G11" s="79"/>
    </row>
    <row r="12" spans="1:22" x14ac:dyDescent="0.25">
      <c r="A12" s="79" t="s">
        <v>73</v>
      </c>
      <c r="B12" s="79">
        <f ca="1">(D5&gt;0)*(D6=0)*(D7=0)</f>
        <v>0</v>
      </c>
      <c r="C12" s="79"/>
      <c r="D12" s="80">
        <f ca="1">_xll.RiskMean(B12)</f>
        <v>0</v>
      </c>
      <c r="E12" s="79" t="e">
        <f ca="1">D12*_xll.RiskSimulationInfo(4)</f>
        <v>#N/A</v>
      </c>
      <c r="F12" s="79"/>
      <c r="G12" s="79"/>
    </row>
    <row r="13" spans="1:22" x14ac:dyDescent="0.25">
      <c r="A13" s="79" t="s">
        <v>69</v>
      </c>
      <c r="B13" s="79">
        <f ca="1">(D5&gt;0)*(D6&gt;0)</f>
        <v>0</v>
      </c>
      <c r="C13" s="79"/>
      <c r="D13" s="80">
        <f ca="1">_xll.RiskMean(B13)</f>
        <v>0</v>
      </c>
      <c r="E13" s="79" t="e">
        <f ca="1">D13*_xll.RiskSimulationInfo(4)</f>
        <v>#N/A</v>
      </c>
      <c r="F13" s="79"/>
      <c r="G13" s="79"/>
    </row>
    <row r="14" spans="1:22" x14ac:dyDescent="0.25">
      <c r="A14" s="79" t="s">
        <v>82</v>
      </c>
      <c r="B14" s="79">
        <f ca="1">0+OR(D5&gt;0,D6&gt;0)</f>
        <v>0</v>
      </c>
      <c r="C14" s="79"/>
      <c r="D14" s="80">
        <f ca="1">_xll.RiskMean(B14)</f>
        <v>0</v>
      </c>
      <c r="E14" s="79" t="e">
        <f ca="1">D14*_xll.RiskSimulationInfo(4)</f>
        <v>#N/A</v>
      </c>
      <c r="F14" s="79"/>
      <c r="G14" s="79"/>
    </row>
    <row r="15" spans="1:22" x14ac:dyDescent="0.25">
      <c r="A15" s="79" t="s">
        <v>74</v>
      </c>
      <c r="B15" s="79">
        <f ca="1">(D5&gt;0)*(D6&gt;0)*(D7=0)</f>
        <v>0</v>
      </c>
      <c r="C15" s="79"/>
      <c r="D15" s="80">
        <f ca="1">_xll.RiskMean(B15)</f>
        <v>0</v>
      </c>
      <c r="E15" s="79" t="e">
        <f ca="1">D15*_xll.RiskSimulationInfo(4)</f>
        <v>#N/A</v>
      </c>
      <c r="F15" s="79"/>
      <c r="G15" s="79"/>
    </row>
    <row r="16" spans="1:22" x14ac:dyDescent="0.25">
      <c r="A16" s="79" t="s">
        <v>70</v>
      </c>
      <c r="B16" s="79">
        <f ca="1">(D5&gt;0)*(D6&gt;0)*(D7&gt;0)</f>
        <v>0</v>
      </c>
      <c r="C16" s="79"/>
      <c r="D16" s="80">
        <f ca="1">_xll.RiskMean(B16)</f>
        <v>0</v>
      </c>
      <c r="E16" s="79" t="e">
        <f ca="1">D16*_xll.RiskSimulationInfo(4)</f>
        <v>#N/A</v>
      </c>
      <c r="F16" s="79"/>
      <c r="G16" s="79"/>
    </row>
    <row r="17" spans="1:7" x14ac:dyDescent="0.25">
      <c r="A17" s="79" t="s">
        <v>76</v>
      </c>
      <c r="B17" s="79">
        <f ca="1">(D5=0)*(D6=0)*(D7&gt;0)</f>
        <v>0</v>
      </c>
      <c r="C17" s="79"/>
      <c r="D17" s="80">
        <f ca="1">_xll.RiskMean(B17)</f>
        <v>0</v>
      </c>
      <c r="E17" s="79" t="e">
        <f ca="1">D17*_xll.RiskSimulationInfo(4)</f>
        <v>#N/A</v>
      </c>
      <c r="F17" s="79"/>
      <c r="G17" s="79"/>
    </row>
    <row r="18" spans="1:7" ht="24" customHeight="1" x14ac:dyDescent="0.25">
      <c r="A18" s="86" t="s">
        <v>81</v>
      </c>
      <c r="B18" s="86"/>
      <c r="C18" s="86"/>
      <c r="D18" s="86"/>
      <c r="E18" s="86"/>
      <c r="F18" s="86"/>
      <c r="G18" s="86"/>
    </row>
    <row r="19" spans="1:7" ht="156.75" customHeight="1" x14ac:dyDescent="0.25">
      <c r="A19" s="87" t="s">
        <v>83</v>
      </c>
      <c r="B19" s="87"/>
      <c r="C19" s="87"/>
      <c r="D19" s="87"/>
      <c r="E19" s="87"/>
      <c r="F19" s="87"/>
      <c r="G19" s="87"/>
    </row>
  </sheetData>
  <mergeCells count="4">
    <mergeCell ref="G3:L3"/>
    <mergeCell ref="N3:T3"/>
    <mergeCell ref="A18:G18"/>
    <mergeCell ref="A19:G19"/>
  </mergeCells>
  <phoneticPr fontId="0" type="noConversion"/>
  <conditionalFormatting sqref="E5:E7">
    <cfRule type="containsText" dxfId="11" priority="3" operator="containsText" text="Yes">
      <formula>NOT(ISERROR(SEARCH("Yes",E5)))</formula>
    </cfRule>
  </conditionalFormatting>
  <conditionalFormatting sqref="S8 K5:K6 R5:V7 D5:D7 L5:L8">
    <cfRule type="expression" dxfId="10" priority="2" stopIfTrue="1">
      <formula>RiskIsInput</formula>
    </cfRule>
  </conditionalFormatting>
  <conditionalFormatting sqref="S7">
    <cfRule type="expression" dxfId="9" priority="4" stopIfTrue="1">
      <formula>IF(RiskSelectedCell=CELL("address",S7),TRUE)</formula>
    </cfRule>
  </conditionalFormatting>
  <conditionalFormatting sqref="K7">
    <cfRule type="expression" dxfId="8" priority="1" stopIfTrue="1">
      <formula>RiskIsInput</formula>
    </cfRule>
  </conditionalFormatting>
  <conditionalFormatting sqref="S7">
    <cfRule type="expression" dxfId="7" priority="5" stopIfTrue="1">
      <formula>IF(RiskSelectedCell=CELL("address",S7),TRUE)</formula>
    </cfRule>
  </conditionalFormatting>
  <conditionalFormatting sqref="J5">
    <cfRule type="expression" dxfId="6" priority="6" stopIfTrue="1">
      <formula>RiskIsStatistics</formula>
    </cfRule>
  </conditionalFormatting>
  <conditionalFormatting sqref="Q5">
    <cfRule type="expression" dxfId="5" priority="7" stopIfTrue="1">
      <formula>RiskIsStatistics</formula>
    </cfRule>
  </conditionalFormatting>
  <conditionalFormatting sqref="J6">
    <cfRule type="expression" dxfId="4" priority="8" stopIfTrue="1">
      <formula>RiskIsStatistics</formula>
    </cfRule>
  </conditionalFormatting>
  <conditionalFormatting sqref="Q7">
    <cfRule type="expression" dxfId="3" priority="9" stopIfTrue="1">
      <formula>RiskIsStatistics</formula>
    </cfRule>
  </conditionalFormatting>
  <conditionalFormatting sqref="S9">
    <cfRule type="expression" dxfId="2" priority="11" stopIfTrue="1">
      <formula>RiskIsOutput</formula>
    </cfRule>
  </conditionalFormatting>
  <conditionalFormatting sqref="L9">
    <cfRule type="expression" dxfId="1" priority="13" stopIfTrue="1">
      <formula>RiskIsOutput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7"/>
  <sheetViews>
    <sheetView workbookViewId="0">
      <selection activeCell="D1" sqref="D1:D6"/>
    </sheetView>
  </sheetViews>
  <sheetFormatPr defaultRowHeight="15" x14ac:dyDescent="0.25"/>
  <cols>
    <col min="1" max="1" width="3.7109375" customWidth="1"/>
    <col min="2" max="2" width="36.7109375" customWidth="1"/>
    <col min="3" max="4" width="14.28515625" customWidth="1"/>
  </cols>
  <sheetData>
    <row r="1" spans="1:4" ht="26.25" x14ac:dyDescent="0.25">
      <c r="A1" s="1"/>
      <c r="B1" s="2" t="s">
        <v>0</v>
      </c>
      <c r="C1" s="2" t="s">
        <v>60</v>
      </c>
      <c r="D1" s="2" t="s">
        <v>61</v>
      </c>
    </row>
    <row r="2" spans="1:4" x14ac:dyDescent="0.25">
      <c r="A2" s="5">
        <v>0</v>
      </c>
      <c r="B2" s="6" t="s">
        <v>8</v>
      </c>
      <c r="C2" s="8">
        <v>40850</v>
      </c>
      <c r="D2" s="63">
        <v>41143</v>
      </c>
    </row>
    <row r="3" spans="1:4" x14ac:dyDescent="0.25">
      <c r="A3" s="5">
        <v>1</v>
      </c>
      <c r="B3" s="9" t="s">
        <v>11</v>
      </c>
      <c r="C3" s="11">
        <v>40850</v>
      </c>
      <c r="D3" s="11">
        <v>40933</v>
      </c>
    </row>
    <row r="4" spans="1:4" x14ac:dyDescent="0.25">
      <c r="A4" s="5">
        <v>2</v>
      </c>
      <c r="B4" s="9" t="s">
        <v>14</v>
      </c>
      <c r="C4" s="11">
        <v>40934</v>
      </c>
      <c r="D4" s="11">
        <v>41101</v>
      </c>
    </row>
    <row r="5" spans="1:4" x14ac:dyDescent="0.25">
      <c r="A5" s="5">
        <v>3</v>
      </c>
      <c r="B5" s="9" t="s">
        <v>16</v>
      </c>
      <c r="C5" s="11">
        <v>41102</v>
      </c>
      <c r="D5" s="11">
        <v>41143</v>
      </c>
    </row>
    <row r="6" spans="1:4" x14ac:dyDescent="0.25">
      <c r="A6" s="5">
        <v>4</v>
      </c>
      <c r="B6" s="9" t="s">
        <v>18</v>
      </c>
      <c r="C6" s="11">
        <v>41143</v>
      </c>
      <c r="D6" s="11">
        <v>41143</v>
      </c>
    </row>
    <row r="7" spans="1:4" x14ac:dyDescent="0.25">
      <c r="B7" s="4"/>
    </row>
  </sheetData>
  <phoneticPr fontId="0" type="noConversion"/>
  <conditionalFormatting sqref="D2">
    <cfRule type="expression" dxfId="0" priority="1" stopIfTrue="1">
      <formula>RiskIsOutput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/>
  </sheetViews>
  <sheetFormatPr defaultRowHeight="15" x14ac:dyDescent="0.25"/>
  <sheetData>
    <row r="1" spans="1:15" x14ac:dyDescent="0.25">
      <c r="A1" t="s">
        <v>62</v>
      </c>
      <c r="B1" t="s">
        <v>62</v>
      </c>
      <c r="C1" t="s">
        <v>62</v>
      </c>
      <c r="D1" t="s">
        <v>64</v>
      </c>
      <c r="E1" t="s">
        <v>64</v>
      </c>
      <c r="F1" t="s">
        <v>64</v>
      </c>
      <c r="G1" t="s">
        <v>65</v>
      </c>
      <c r="H1" t="s">
        <v>65</v>
      </c>
      <c r="I1" t="s">
        <v>65</v>
      </c>
      <c r="J1" t="s">
        <v>66</v>
      </c>
      <c r="K1" t="s">
        <v>66</v>
      </c>
      <c r="L1" t="s">
        <v>66</v>
      </c>
      <c r="M1" t="s">
        <v>67</v>
      </c>
      <c r="N1" t="s">
        <v>67</v>
      </c>
      <c r="O1" t="s">
        <v>67</v>
      </c>
    </row>
    <row r="2" spans="1:15" x14ac:dyDescent="0.25">
      <c r="A2">
        <v>40850.333333333336</v>
      </c>
      <c r="B2">
        <v>41190.691666666666</v>
      </c>
      <c r="C2">
        <v>0</v>
      </c>
      <c r="D2">
        <v>40850.333333333336</v>
      </c>
      <c r="E2">
        <v>40928.356944444444</v>
      </c>
      <c r="F2">
        <v>1</v>
      </c>
      <c r="G2">
        <v>40928.356944444444</v>
      </c>
      <c r="H2">
        <v>41081.456944444442</v>
      </c>
      <c r="I2">
        <v>1</v>
      </c>
      <c r="J2">
        <v>41081.456944444442</v>
      </c>
      <c r="K2">
        <v>41165.661805555559</v>
      </c>
      <c r="L2">
        <v>1</v>
      </c>
      <c r="M2">
        <v>41165.661805555559</v>
      </c>
      <c r="N2">
        <v>41190.691666666666</v>
      </c>
      <c r="O2">
        <v>1</v>
      </c>
    </row>
    <row r="3" spans="1:15" x14ac:dyDescent="0.25">
      <c r="A3">
        <v>40850.333333333336</v>
      </c>
      <c r="B3">
        <v>41192.571527777778</v>
      </c>
      <c r="C3">
        <v>0</v>
      </c>
      <c r="D3">
        <v>40850.333333333336</v>
      </c>
      <c r="E3">
        <v>40924.35</v>
      </c>
      <c r="F3">
        <v>1</v>
      </c>
      <c r="G3">
        <v>40924.35</v>
      </c>
      <c r="H3">
        <v>41095.588194444441</v>
      </c>
      <c r="I3">
        <v>1</v>
      </c>
      <c r="J3">
        <v>41095.588194444441</v>
      </c>
      <c r="K3">
        <v>41192.571527777778</v>
      </c>
      <c r="L3">
        <v>1</v>
      </c>
      <c r="M3">
        <v>41192.571527777778</v>
      </c>
      <c r="N3">
        <v>41192.571527777778</v>
      </c>
      <c r="O3">
        <v>1</v>
      </c>
    </row>
    <row r="4" spans="1:15" x14ac:dyDescent="0.25">
      <c r="A4">
        <v>40850.333333333336</v>
      </c>
      <c r="B4">
        <v>41184.654861111114</v>
      </c>
      <c r="C4">
        <v>0</v>
      </c>
      <c r="D4">
        <v>40850.333333333336</v>
      </c>
      <c r="E4">
        <v>40941.336805555555</v>
      </c>
      <c r="F4">
        <v>1</v>
      </c>
      <c r="G4">
        <v>40941.336805555555</v>
      </c>
      <c r="H4">
        <v>41102.591666666667</v>
      </c>
      <c r="I4">
        <v>1</v>
      </c>
      <c r="J4">
        <v>41102.591666666667</v>
      </c>
      <c r="K4">
        <v>41184.654861111114</v>
      </c>
      <c r="L4">
        <v>1</v>
      </c>
      <c r="M4">
        <v>41184.654861111114</v>
      </c>
      <c r="N4">
        <v>41184.654861111114</v>
      </c>
      <c r="O4">
        <v>1</v>
      </c>
    </row>
    <row r="5" spans="1:15" x14ac:dyDescent="0.25">
      <c r="A5">
        <v>40850.333333333336</v>
      </c>
      <c r="B5">
        <v>41205.654861111114</v>
      </c>
      <c r="C5">
        <v>0</v>
      </c>
      <c r="D5">
        <v>40850.333333333336</v>
      </c>
      <c r="E5">
        <v>40941.409722222219</v>
      </c>
      <c r="F5">
        <v>1</v>
      </c>
      <c r="G5">
        <v>40941.409722222219</v>
      </c>
      <c r="H5">
        <v>41123.429861111108</v>
      </c>
      <c r="I5">
        <v>1</v>
      </c>
      <c r="J5">
        <v>41123.429861111108</v>
      </c>
      <c r="K5">
        <v>41205.654861111114</v>
      </c>
      <c r="L5">
        <v>1</v>
      </c>
      <c r="M5">
        <v>41205.654861111114</v>
      </c>
      <c r="N5">
        <v>41205.654861111114</v>
      </c>
      <c r="O5">
        <v>1</v>
      </c>
    </row>
    <row r="6" spans="1:15" x14ac:dyDescent="0.25">
      <c r="A6">
        <v>40850.333333333336</v>
      </c>
      <c r="B6">
        <v>41142.476388888892</v>
      </c>
      <c r="C6">
        <v>0</v>
      </c>
      <c r="D6">
        <v>40850.333333333336</v>
      </c>
      <c r="E6">
        <v>40938.675000000003</v>
      </c>
      <c r="F6">
        <v>1</v>
      </c>
      <c r="G6">
        <v>40938.675000000003</v>
      </c>
      <c r="H6">
        <v>41099.561805555553</v>
      </c>
      <c r="I6">
        <v>1</v>
      </c>
      <c r="J6">
        <v>41099.561805555553</v>
      </c>
      <c r="K6">
        <v>41142.476388888892</v>
      </c>
      <c r="L6">
        <v>1</v>
      </c>
      <c r="M6">
        <v>41142.476388888892</v>
      </c>
      <c r="N6">
        <v>41142.476388888892</v>
      </c>
      <c r="O6">
        <v>1</v>
      </c>
    </row>
    <row r="7" spans="1:15" x14ac:dyDescent="0.25">
      <c r="A7">
        <v>40850.333333333336</v>
      </c>
      <c r="B7">
        <v>41137.416666666664</v>
      </c>
      <c r="C7">
        <v>0</v>
      </c>
      <c r="D7">
        <v>40850.333333333336</v>
      </c>
      <c r="E7">
        <v>40935.618055555555</v>
      </c>
      <c r="F7">
        <v>1</v>
      </c>
      <c r="G7">
        <v>40935.618055555555</v>
      </c>
      <c r="H7">
        <v>41089.40347222222</v>
      </c>
      <c r="I7">
        <v>1</v>
      </c>
      <c r="J7">
        <v>41089.40347222222</v>
      </c>
      <c r="K7">
        <v>41137.416666666664</v>
      </c>
      <c r="L7">
        <v>1</v>
      </c>
      <c r="M7">
        <v>41137.416666666664</v>
      </c>
      <c r="N7">
        <v>41137.416666666664</v>
      </c>
      <c r="O7">
        <v>1</v>
      </c>
    </row>
    <row r="8" spans="1:15" x14ac:dyDescent="0.25">
      <c r="A8">
        <v>40850.333333333336</v>
      </c>
      <c r="B8">
        <v>41130.359722222223</v>
      </c>
      <c r="C8">
        <v>0</v>
      </c>
      <c r="D8">
        <v>40850.333333333336</v>
      </c>
      <c r="E8">
        <v>40924.420138888891</v>
      </c>
      <c r="F8">
        <v>1</v>
      </c>
      <c r="G8">
        <v>40924.420138888891</v>
      </c>
      <c r="H8">
        <v>41089.466666666667</v>
      </c>
      <c r="I8">
        <v>1</v>
      </c>
      <c r="J8">
        <v>41089.466666666667</v>
      </c>
      <c r="K8">
        <v>41130.359722222223</v>
      </c>
      <c r="L8">
        <v>1</v>
      </c>
      <c r="M8">
        <v>41130.359722222223</v>
      </c>
      <c r="N8">
        <v>41130.359722222223</v>
      </c>
      <c r="O8">
        <v>1</v>
      </c>
    </row>
    <row r="9" spans="1:15" x14ac:dyDescent="0.25">
      <c r="A9">
        <v>40850.333333333336</v>
      </c>
      <c r="B9">
        <v>41180.429861111108</v>
      </c>
      <c r="C9">
        <v>0</v>
      </c>
      <c r="D9">
        <v>40850.333333333336</v>
      </c>
      <c r="E9">
        <v>40933.64166666667</v>
      </c>
      <c r="F9">
        <v>1</v>
      </c>
      <c r="G9">
        <v>40933.64166666667</v>
      </c>
      <c r="H9">
        <v>41103.561805555553</v>
      </c>
      <c r="I9">
        <v>1</v>
      </c>
      <c r="J9">
        <v>41103.561805555553</v>
      </c>
      <c r="K9">
        <v>41149.548611111109</v>
      </c>
      <c r="L9">
        <v>1</v>
      </c>
      <c r="M9">
        <v>41149.548611111109</v>
      </c>
      <c r="N9">
        <v>41180.429861111108</v>
      </c>
      <c r="O9">
        <v>1</v>
      </c>
    </row>
    <row r="10" spans="1:15" x14ac:dyDescent="0.25">
      <c r="A10">
        <v>40850.333333333336</v>
      </c>
      <c r="B10">
        <v>41149.359722222223</v>
      </c>
      <c r="C10">
        <v>0</v>
      </c>
      <c r="D10">
        <v>40850.333333333336</v>
      </c>
      <c r="E10">
        <v>40921.449999999997</v>
      </c>
      <c r="F10">
        <v>1</v>
      </c>
      <c r="G10">
        <v>40921.449999999997</v>
      </c>
      <c r="H10">
        <v>41085.595138888886</v>
      </c>
      <c r="I10">
        <v>1</v>
      </c>
      <c r="J10">
        <v>41085.595138888886</v>
      </c>
      <c r="K10">
        <v>41124.423611111109</v>
      </c>
      <c r="L10">
        <v>1</v>
      </c>
      <c r="M10">
        <v>41124.423611111109</v>
      </c>
      <c r="N10">
        <v>41149.359722222223</v>
      </c>
      <c r="O10">
        <v>1</v>
      </c>
    </row>
    <row r="11" spans="1:15" x14ac:dyDescent="0.25">
      <c r="A11">
        <v>40850.333333333336</v>
      </c>
      <c r="B11">
        <v>41190.618055555555</v>
      </c>
      <c r="C11">
        <v>0</v>
      </c>
      <c r="D11">
        <v>40850.333333333336</v>
      </c>
      <c r="E11">
        <v>40933.44027777778</v>
      </c>
      <c r="F11">
        <v>1</v>
      </c>
      <c r="G11">
        <v>40933.44027777778</v>
      </c>
      <c r="H11">
        <v>41109.60833333333</v>
      </c>
      <c r="I11">
        <v>1</v>
      </c>
      <c r="J11">
        <v>41109.60833333333</v>
      </c>
      <c r="K11">
        <v>41155.634722222225</v>
      </c>
      <c r="L11">
        <v>1</v>
      </c>
      <c r="M11">
        <v>41155.634722222225</v>
      </c>
      <c r="N11">
        <v>41190.618055555555</v>
      </c>
      <c r="O11">
        <v>1</v>
      </c>
    </row>
    <row r="12" spans="1:15" x14ac:dyDescent="0.25">
      <c r="A12">
        <v>40850.333333333336</v>
      </c>
      <c r="B12">
        <v>41233.60833333333</v>
      </c>
      <c r="C12">
        <v>0</v>
      </c>
      <c r="D12">
        <v>40850.333333333336</v>
      </c>
      <c r="E12">
        <v>40940.386805555558</v>
      </c>
      <c r="F12">
        <v>1</v>
      </c>
      <c r="G12">
        <v>40940.386805555558</v>
      </c>
      <c r="H12">
        <v>41108.611805555556</v>
      </c>
      <c r="I12">
        <v>1</v>
      </c>
      <c r="J12">
        <v>41108.611805555556</v>
      </c>
      <c r="K12">
        <v>41201.373611111114</v>
      </c>
      <c r="L12">
        <v>1</v>
      </c>
      <c r="M12">
        <v>41201.373611111114</v>
      </c>
      <c r="N12">
        <v>41233.60833333333</v>
      </c>
      <c r="O12">
        <v>1</v>
      </c>
    </row>
    <row r="13" spans="1:15" x14ac:dyDescent="0.25">
      <c r="A13">
        <v>40850.333333333336</v>
      </c>
      <c r="B13">
        <v>41142.631944444445</v>
      </c>
      <c r="C13">
        <v>0</v>
      </c>
      <c r="D13">
        <v>40850.333333333336</v>
      </c>
      <c r="E13">
        <v>40925.554861111108</v>
      </c>
      <c r="F13">
        <v>1</v>
      </c>
      <c r="G13">
        <v>40925.554861111108</v>
      </c>
      <c r="H13">
        <v>41099.561805555553</v>
      </c>
      <c r="I13">
        <v>1</v>
      </c>
      <c r="J13">
        <v>41099.561805555553</v>
      </c>
      <c r="K13">
        <v>41142.631944444445</v>
      </c>
      <c r="L13">
        <v>1</v>
      </c>
      <c r="M13">
        <v>41142.631944444445</v>
      </c>
      <c r="N13">
        <v>41142.631944444445</v>
      </c>
      <c r="O13">
        <v>1</v>
      </c>
    </row>
    <row r="14" spans="1:15" x14ac:dyDescent="0.25">
      <c r="A14">
        <v>40850.333333333336</v>
      </c>
      <c r="B14">
        <v>41159.561805555553</v>
      </c>
      <c r="C14">
        <v>0</v>
      </c>
      <c r="D14">
        <v>40850.333333333336</v>
      </c>
      <c r="E14">
        <v>40938.423611111109</v>
      </c>
      <c r="F14">
        <v>1</v>
      </c>
      <c r="G14">
        <v>40938.423611111109</v>
      </c>
      <c r="H14">
        <v>41085.433333333334</v>
      </c>
      <c r="I14">
        <v>1</v>
      </c>
      <c r="J14">
        <v>41085.433333333334</v>
      </c>
      <c r="K14">
        <v>41130.340277777781</v>
      </c>
      <c r="L14">
        <v>1</v>
      </c>
      <c r="M14">
        <v>41130.340277777781</v>
      </c>
      <c r="N14">
        <v>41159.561805555553</v>
      </c>
      <c r="O14">
        <v>1</v>
      </c>
    </row>
    <row r="15" spans="1:15" x14ac:dyDescent="0.25">
      <c r="A15">
        <v>40850.333333333336</v>
      </c>
      <c r="B15">
        <v>41170.476388888892</v>
      </c>
      <c r="C15">
        <v>0</v>
      </c>
      <c r="D15">
        <v>40850.333333333336</v>
      </c>
      <c r="E15">
        <v>40921.433333333334</v>
      </c>
      <c r="F15">
        <v>1</v>
      </c>
      <c r="G15">
        <v>40921.433333333334</v>
      </c>
      <c r="H15">
        <v>41103.604861111111</v>
      </c>
      <c r="I15">
        <v>1</v>
      </c>
      <c r="J15">
        <v>41103.604861111111</v>
      </c>
      <c r="K15">
        <v>41144.363194444442</v>
      </c>
      <c r="L15">
        <v>1</v>
      </c>
      <c r="M15">
        <v>41144.363194444442</v>
      </c>
      <c r="N15">
        <v>41170.476388888892</v>
      </c>
      <c r="O15">
        <v>1</v>
      </c>
    </row>
    <row r="16" spans="1:15" x14ac:dyDescent="0.25">
      <c r="A16">
        <v>40850.333333333336</v>
      </c>
      <c r="B16">
        <v>41183.473611111112</v>
      </c>
      <c r="C16">
        <v>0</v>
      </c>
      <c r="D16">
        <v>40850.333333333336</v>
      </c>
      <c r="E16">
        <v>40939.356944444444</v>
      </c>
      <c r="F16">
        <v>1</v>
      </c>
      <c r="G16">
        <v>40939.356944444444</v>
      </c>
      <c r="H16">
        <v>41108.5</v>
      </c>
      <c r="I16">
        <v>1</v>
      </c>
      <c r="J16">
        <v>41108.541666666664</v>
      </c>
      <c r="K16">
        <v>41150.356944444444</v>
      </c>
      <c r="L16">
        <v>1</v>
      </c>
      <c r="M16">
        <v>41150.356944444444</v>
      </c>
      <c r="N16">
        <v>41183.473611111112</v>
      </c>
      <c r="O16">
        <v>1</v>
      </c>
    </row>
    <row r="17" spans="1:15" x14ac:dyDescent="0.25">
      <c r="A17">
        <v>40850.333333333336</v>
      </c>
      <c r="B17">
        <v>41171.598611111112</v>
      </c>
      <c r="C17">
        <v>0</v>
      </c>
      <c r="D17">
        <v>40850.333333333336</v>
      </c>
      <c r="E17">
        <v>40941.436805555553</v>
      </c>
      <c r="F17">
        <v>1</v>
      </c>
      <c r="G17">
        <v>40941.436805555553</v>
      </c>
      <c r="H17">
        <v>41124.675000000003</v>
      </c>
      <c r="I17">
        <v>1</v>
      </c>
      <c r="J17">
        <v>41124.675000000003</v>
      </c>
      <c r="K17">
        <v>41171.598611111112</v>
      </c>
      <c r="L17">
        <v>1</v>
      </c>
      <c r="M17">
        <v>41171.598611111112</v>
      </c>
      <c r="N17">
        <v>41171.598611111112</v>
      </c>
      <c r="O17">
        <v>1</v>
      </c>
    </row>
    <row r="18" spans="1:15" x14ac:dyDescent="0.25">
      <c r="A18">
        <v>40850.333333333336</v>
      </c>
      <c r="B18">
        <v>41128.675000000003</v>
      </c>
      <c r="C18">
        <v>0</v>
      </c>
      <c r="D18">
        <v>40850.333333333336</v>
      </c>
      <c r="E18">
        <v>40928.463194444441</v>
      </c>
      <c r="F18">
        <v>1</v>
      </c>
      <c r="G18">
        <v>40928.463194444441</v>
      </c>
      <c r="H18">
        <v>41089.436805555553</v>
      </c>
      <c r="I18">
        <v>1</v>
      </c>
      <c r="J18">
        <v>41089.436805555553</v>
      </c>
      <c r="K18">
        <v>41128.675000000003</v>
      </c>
      <c r="L18">
        <v>1</v>
      </c>
      <c r="M18">
        <v>41128.675000000003</v>
      </c>
      <c r="N18">
        <v>41128.675000000003</v>
      </c>
      <c r="O18">
        <v>1</v>
      </c>
    </row>
    <row r="19" spans="1:15" x14ac:dyDescent="0.25">
      <c r="A19">
        <v>40850.333333333336</v>
      </c>
      <c r="B19">
        <v>41124.340277777781</v>
      </c>
      <c r="C19">
        <v>0</v>
      </c>
      <c r="D19">
        <v>40850.333333333336</v>
      </c>
      <c r="E19">
        <v>40932.571527777778</v>
      </c>
      <c r="F19">
        <v>1</v>
      </c>
      <c r="G19">
        <v>40932.571527777778</v>
      </c>
      <c r="H19">
        <v>41080.386805555558</v>
      </c>
      <c r="I19">
        <v>1</v>
      </c>
      <c r="J19">
        <v>41080.386805555558</v>
      </c>
      <c r="K19">
        <v>41124.340277777781</v>
      </c>
      <c r="L19">
        <v>1</v>
      </c>
      <c r="M19">
        <v>41124.340277777781</v>
      </c>
      <c r="N19">
        <v>41124.340277777781</v>
      </c>
      <c r="O19">
        <v>1</v>
      </c>
    </row>
    <row r="20" spans="1:15" x14ac:dyDescent="0.25">
      <c r="A20">
        <v>40850.333333333336</v>
      </c>
      <c r="B20">
        <v>41134.645138888889</v>
      </c>
      <c r="C20">
        <v>0</v>
      </c>
      <c r="D20">
        <v>40850.333333333336</v>
      </c>
      <c r="E20">
        <v>40931.595138888886</v>
      </c>
      <c r="F20">
        <v>1</v>
      </c>
      <c r="G20">
        <v>40931.595138888886</v>
      </c>
      <c r="H20">
        <v>41094.658333333333</v>
      </c>
      <c r="I20">
        <v>1</v>
      </c>
      <c r="J20">
        <v>41094.658333333333</v>
      </c>
      <c r="K20">
        <v>41134.645138888889</v>
      </c>
      <c r="L20">
        <v>1</v>
      </c>
      <c r="M20">
        <v>41134.645138888889</v>
      </c>
      <c r="N20">
        <v>41134.645138888889</v>
      </c>
      <c r="O20">
        <v>1</v>
      </c>
    </row>
    <row r="21" spans="1:15" x14ac:dyDescent="0.25">
      <c r="A21">
        <v>40850.333333333336</v>
      </c>
      <c r="B21">
        <v>41166.449999999997</v>
      </c>
      <c r="C21">
        <v>0</v>
      </c>
      <c r="D21">
        <v>40850.333333333336</v>
      </c>
      <c r="E21">
        <v>40946.390277777777</v>
      </c>
      <c r="F21">
        <v>1</v>
      </c>
      <c r="G21">
        <v>40946.390277777777</v>
      </c>
      <c r="H21">
        <v>41123.413194444445</v>
      </c>
      <c r="I21">
        <v>1</v>
      </c>
      <c r="J21">
        <v>41123.413194444445</v>
      </c>
      <c r="K21">
        <v>41166.449999999997</v>
      </c>
      <c r="L21">
        <v>1</v>
      </c>
      <c r="M21">
        <v>41166.449999999997</v>
      </c>
      <c r="N21">
        <v>41166.449999999997</v>
      </c>
      <c r="O21">
        <v>1</v>
      </c>
    </row>
    <row r="22" spans="1:15" x14ac:dyDescent="0.25">
      <c r="A22">
        <v>40850.333333333336</v>
      </c>
      <c r="B22">
        <v>41145.479861111111</v>
      </c>
      <c r="C22">
        <v>0</v>
      </c>
      <c r="D22">
        <v>40850.333333333336</v>
      </c>
      <c r="E22">
        <v>40935.436805555553</v>
      </c>
      <c r="F22">
        <v>1</v>
      </c>
      <c r="G22">
        <v>40935.436805555553</v>
      </c>
      <c r="H22">
        <v>41106.426388888889</v>
      </c>
      <c r="I22">
        <v>1</v>
      </c>
      <c r="J22">
        <v>41106.426388888889</v>
      </c>
      <c r="K22">
        <v>41145.479861111111</v>
      </c>
      <c r="L22">
        <v>1</v>
      </c>
      <c r="M22">
        <v>41145.479861111111</v>
      </c>
      <c r="N22">
        <v>41145.479861111111</v>
      </c>
      <c r="O22">
        <v>1</v>
      </c>
    </row>
    <row r="23" spans="1:15" x14ac:dyDescent="0.25">
      <c r="A23">
        <v>40850.333333333336</v>
      </c>
      <c r="B23">
        <v>41187.554861111108</v>
      </c>
      <c r="C23">
        <v>0</v>
      </c>
      <c r="D23">
        <v>40850.333333333336</v>
      </c>
      <c r="E23">
        <v>40927.60833333333</v>
      </c>
      <c r="F23">
        <v>1</v>
      </c>
      <c r="G23">
        <v>40927.60833333333</v>
      </c>
      <c r="H23">
        <v>41089.493055555555</v>
      </c>
      <c r="I23">
        <v>1</v>
      </c>
      <c r="J23">
        <v>41089.493055555555</v>
      </c>
      <c r="K23">
        <v>41187.554861111108</v>
      </c>
      <c r="L23">
        <v>1</v>
      </c>
      <c r="M23">
        <v>41187.554861111108</v>
      </c>
      <c r="N23">
        <v>41187.554861111108</v>
      </c>
      <c r="O23">
        <v>1</v>
      </c>
    </row>
    <row r="24" spans="1:15" x14ac:dyDescent="0.25">
      <c r="A24">
        <v>40850.333333333336</v>
      </c>
      <c r="B24">
        <v>41152.446527777778</v>
      </c>
      <c r="C24">
        <v>0</v>
      </c>
      <c r="D24">
        <v>40850.333333333336</v>
      </c>
      <c r="E24">
        <v>40935.64166666667</v>
      </c>
      <c r="F24">
        <v>1</v>
      </c>
      <c r="G24">
        <v>40935.64166666667</v>
      </c>
      <c r="H24">
        <v>41107.545138888891</v>
      </c>
      <c r="I24">
        <v>1</v>
      </c>
      <c r="J24">
        <v>41107.545138888891</v>
      </c>
      <c r="K24">
        <v>41152.446527777778</v>
      </c>
      <c r="L24">
        <v>1</v>
      </c>
      <c r="M24">
        <v>41152.446527777778</v>
      </c>
      <c r="N24">
        <v>41152.446527777778</v>
      </c>
      <c r="O24">
        <v>1</v>
      </c>
    </row>
    <row r="25" spans="1:15" x14ac:dyDescent="0.25">
      <c r="A25">
        <v>40850.333333333336</v>
      </c>
      <c r="B25">
        <v>41201.691666666666</v>
      </c>
      <c r="C25">
        <v>0</v>
      </c>
      <c r="D25">
        <v>40850.333333333336</v>
      </c>
      <c r="E25">
        <v>40948.453472222223</v>
      </c>
      <c r="F25">
        <v>1</v>
      </c>
      <c r="G25">
        <v>40948.453472222223</v>
      </c>
      <c r="H25">
        <v>41127.701388888891</v>
      </c>
      <c r="I25">
        <v>1</v>
      </c>
      <c r="J25">
        <v>41127.701388888891</v>
      </c>
      <c r="K25">
        <v>41169.479861111111</v>
      </c>
      <c r="L25">
        <v>1</v>
      </c>
      <c r="M25">
        <v>41169.479861111111</v>
      </c>
      <c r="N25">
        <v>41201.691666666666</v>
      </c>
      <c r="O25">
        <v>1</v>
      </c>
    </row>
    <row r="26" spans="1:15" x14ac:dyDescent="0.25">
      <c r="A26">
        <v>40850.333333333336</v>
      </c>
      <c r="B26">
        <v>41158.443055555559</v>
      </c>
      <c r="C26">
        <v>0</v>
      </c>
      <c r="D26">
        <v>40850.333333333336</v>
      </c>
      <c r="E26">
        <v>40947.668055555558</v>
      </c>
      <c r="F26">
        <v>1</v>
      </c>
      <c r="G26">
        <v>40947.668055555558</v>
      </c>
      <c r="H26">
        <v>41114.611805555556</v>
      </c>
      <c r="I26">
        <v>1</v>
      </c>
      <c r="J26">
        <v>41114.611805555556</v>
      </c>
      <c r="K26">
        <v>41158.443055555559</v>
      </c>
      <c r="L26">
        <v>1</v>
      </c>
      <c r="M26">
        <v>41158.443055555559</v>
      </c>
      <c r="N26">
        <v>41158.443055555559</v>
      </c>
      <c r="O26">
        <v>1</v>
      </c>
    </row>
    <row r="27" spans="1:15" x14ac:dyDescent="0.25">
      <c r="A27">
        <v>40850.333333333336</v>
      </c>
      <c r="B27">
        <v>41169.591666666667</v>
      </c>
      <c r="C27">
        <v>0</v>
      </c>
      <c r="D27">
        <v>40850.333333333336</v>
      </c>
      <c r="E27">
        <v>40932.44027777778</v>
      </c>
      <c r="F27">
        <v>1</v>
      </c>
      <c r="G27">
        <v>40932.44027777778</v>
      </c>
      <c r="H27">
        <v>41103.376388888886</v>
      </c>
      <c r="I27">
        <v>1</v>
      </c>
      <c r="J27">
        <v>41103.376388888886</v>
      </c>
      <c r="K27">
        <v>41145.373611111114</v>
      </c>
      <c r="L27">
        <v>1</v>
      </c>
      <c r="M27">
        <v>41145.373611111114</v>
      </c>
      <c r="N27">
        <v>41169.591666666667</v>
      </c>
      <c r="O27">
        <v>1</v>
      </c>
    </row>
    <row r="28" spans="1:15" x14ac:dyDescent="0.25">
      <c r="A28">
        <v>40850.333333333336</v>
      </c>
      <c r="B28">
        <v>41250.420138888891</v>
      </c>
      <c r="C28">
        <v>0</v>
      </c>
      <c r="D28">
        <v>40850.333333333336</v>
      </c>
      <c r="E28">
        <v>40935.661805555559</v>
      </c>
      <c r="F28">
        <v>1</v>
      </c>
      <c r="G28">
        <v>40935.661805555559</v>
      </c>
      <c r="H28">
        <v>41115.595138888886</v>
      </c>
      <c r="I28">
        <v>1</v>
      </c>
      <c r="J28">
        <v>41115.595138888886</v>
      </c>
      <c r="K28">
        <v>41213.433333333334</v>
      </c>
      <c r="L28">
        <v>1</v>
      </c>
      <c r="M28">
        <v>41213.433333333334</v>
      </c>
      <c r="N28">
        <v>41250.420138888891</v>
      </c>
      <c r="O28">
        <v>1</v>
      </c>
    </row>
    <row r="29" spans="1:15" x14ac:dyDescent="0.25">
      <c r="A29">
        <v>40850.333333333336</v>
      </c>
      <c r="B29">
        <v>41138.383333333331</v>
      </c>
      <c r="C29">
        <v>0</v>
      </c>
      <c r="D29">
        <v>40850.333333333336</v>
      </c>
      <c r="E29">
        <v>40938.470138888886</v>
      </c>
      <c r="F29">
        <v>1</v>
      </c>
      <c r="G29">
        <v>40938.470138888886</v>
      </c>
      <c r="H29">
        <v>41100.578472222223</v>
      </c>
      <c r="I29">
        <v>1</v>
      </c>
      <c r="J29">
        <v>41100.578472222223</v>
      </c>
      <c r="K29">
        <v>41138.383333333331</v>
      </c>
      <c r="L29">
        <v>1</v>
      </c>
      <c r="M29">
        <v>41138.383333333331</v>
      </c>
      <c r="N29">
        <v>41138.383333333331</v>
      </c>
      <c r="O29">
        <v>1</v>
      </c>
    </row>
    <row r="30" spans="1:15" x14ac:dyDescent="0.25">
      <c r="A30">
        <v>40850.333333333336</v>
      </c>
      <c r="B30">
        <v>41163.383333333331</v>
      </c>
      <c r="C30">
        <v>0</v>
      </c>
      <c r="D30">
        <v>40850.333333333336</v>
      </c>
      <c r="E30">
        <v>40934.383333333331</v>
      </c>
      <c r="F30">
        <v>1</v>
      </c>
      <c r="G30">
        <v>40934.383333333331</v>
      </c>
      <c r="H30">
        <v>41087.366666666669</v>
      </c>
      <c r="I30">
        <v>1</v>
      </c>
      <c r="J30">
        <v>41087.366666666669</v>
      </c>
      <c r="K30">
        <v>41130.453472222223</v>
      </c>
      <c r="L30">
        <v>1</v>
      </c>
      <c r="M30">
        <v>41130.453472222223</v>
      </c>
      <c r="N30">
        <v>41163.383333333331</v>
      </c>
      <c r="O30">
        <v>1</v>
      </c>
    </row>
    <row r="31" spans="1:15" x14ac:dyDescent="0.25">
      <c r="A31">
        <v>40850.333333333336</v>
      </c>
      <c r="B31">
        <v>41200.661805555559</v>
      </c>
      <c r="C31">
        <v>0</v>
      </c>
      <c r="D31">
        <v>40850.333333333336</v>
      </c>
      <c r="E31">
        <v>40939.625</v>
      </c>
      <c r="F31">
        <v>1</v>
      </c>
      <c r="G31">
        <v>40939.625</v>
      </c>
      <c r="H31">
        <v>41115.621527777781</v>
      </c>
      <c r="I31">
        <v>1</v>
      </c>
      <c r="J31">
        <v>41115.621527777781</v>
      </c>
      <c r="K31">
        <v>41200.661805555559</v>
      </c>
      <c r="L31">
        <v>1</v>
      </c>
      <c r="M31">
        <v>41200.661805555559</v>
      </c>
      <c r="N31">
        <v>41200.661805555559</v>
      </c>
      <c r="O31">
        <v>1</v>
      </c>
    </row>
    <row r="32" spans="1:15" x14ac:dyDescent="0.25">
      <c r="A32">
        <v>40850.333333333336</v>
      </c>
      <c r="B32">
        <v>41156.698611111111</v>
      </c>
      <c r="C32">
        <v>0</v>
      </c>
      <c r="D32">
        <v>40850.333333333336</v>
      </c>
      <c r="E32">
        <v>40942.390277777777</v>
      </c>
      <c r="F32">
        <v>1</v>
      </c>
      <c r="G32">
        <v>40942.390277777777</v>
      </c>
      <c r="H32">
        <v>41116.473611111112</v>
      </c>
      <c r="I32">
        <v>1</v>
      </c>
      <c r="J32">
        <v>41116.473611111112</v>
      </c>
      <c r="K32">
        <v>41156.698611111111</v>
      </c>
      <c r="L32">
        <v>1</v>
      </c>
      <c r="M32">
        <v>41156.698611111111</v>
      </c>
      <c r="N32">
        <v>41156.698611111111</v>
      </c>
      <c r="O32">
        <v>1</v>
      </c>
    </row>
    <row r="33" spans="1:15" x14ac:dyDescent="0.25">
      <c r="A33">
        <v>40850.333333333336</v>
      </c>
      <c r="B33">
        <v>41164.595138888886</v>
      </c>
      <c r="C33">
        <v>0</v>
      </c>
      <c r="D33">
        <v>40850.333333333336</v>
      </c>
      <c r="E33">
        <v>40924.695138888892</v>
      </c>
      <c r="F33">
        <v>1</v>
      </c>
      <c r="G33">
        <v>40924.695138888892</v>
      </c>
      <c r="H33">
        <v>41094.638194444444</v>
      </c>
      <c r="I33">
        <v>1</v>
      </c>
      <c r="J33">
        <v>41094.638194444444</v>
      </c>
      <c r="K33">
        <v>41136.601388888892</v>
      </c>
      <c r="L33">
        <v>1</v>
      </c>
      <c r="M33">
        <v>41136.601388888892</v>
      </c>
      <c r="N33">
        <v>41164.595138888886</v>
      </c>
      <c r="O33">
        <v>1</v>
      </c>
    </row>
    <row r="34" spans="1:15" x14ac:dyDescent="0.25">
      <c r="A34">
        <v>40850.333333333336</v>
      </c>
      <c r="B34">
        <v>41173.704861111109</v>
      </c>
      <c r="C34">
        <v>0</v>
      </c>
      <c r="D34">
        <v>40850.333333333336</v>
      </c>
      <c r="E34">
        <v>40938.406944444447</v>
      </c>
      <c r="F34">
        <v>1</v>
      </c>
      <c r="G34">
        <v>40938.406944444447</v>
      </c>
      <c r="H34">
        <v>41106.678472222222</v>
      </c>
      <c r="I34">
        <v>1</v>
      </c>
      <c r="J34">
        <v>41106.678472222222</v>
      </c>
      <c r="K34">
        <v>41144.416666666664</v>
      </c>
      <c r="L34">
        <v>1</v>
      </c>
      <c r="M34">
        <v>41144.416666666664</v>
      </c>
      <c r="N34">
        <v>41173.704861111109</v>
      </c>
      <c r="O34">
        <v>1</v>
      </c>
    </row>
    <row r="35" spans="1:15" x14ac:dyDescent="0.25">
      <c r="A35">
        <v>40850.333333333336</v>
      </c>
      <c r="B35">
        <v>41208.591666666667</v>
      </c>
      <c r="C35">
        <v>0</v>
      </c>
      <c r="D35">
        <v>40850.333333333336</v>
      </c>
      <c r="E35">
        <v>40942.44027777778</v>
      </c>
      <c r="F35">
        <v>1</v>
      </c>
      <c r="G35">
        <v>40942.44027777778</v>
      </c>
      <c r="H35">
        <v>41124.379861111112</v>
      </c>
      <c r="I35">
        <v>1</v>
      </c>
      <c r="J35">
        <v>41124.379861111112</v>
      </c>
      <c r="K35">
        <v>41208.591666666667</v>
      </c>
      <c r="L35">
        <v>1</v>
      </c>
      <c r="M35">
        <v>41208.591666666667</v>
      </c>
      <c r="N35">
        <v>41208.591666666667</v>
      </c>
      <c r="O35">
        <v>1</v>
      </c>
    </row>
    <row r="36" spans="1:15" x14ac:dyDescent="0.25">
      <c r="A36">
        <v>40850.333333333336</v>
      </c>
      <c r="B36">
        <v>41163.675000000003</v>
      </c>
      <c r="C36">
        <v>0</v>
      </c>
      <c r="D36">
        <v>40850.333333333336</v>
      </c>
      <c r="E36">
        <v>40928.695138888892</v>
      </c>
      <c r="F36">
        <v>1</v>
      </c>
      <c r="G36">
        <v>40928.695138888892</v>
      </c>
      <c r="H36">
        <v>41087.376388888886</v>
      </c>
      <c r="I36">
        <v>1</v>
      </c>
      <c r="J36">
        <v>41087.376388888886</v>
      </c>
      <c r="K36">
        <v>41129.658333333333</v>
      </c>
      <c r="L36">
        <v>1</v>
      </c>
      <c r="M36">
        <v>41129.658333333333</v>
      </c>
      <c r="N36">
        <v>41163.675000000003</v>
      </c>
      <c r="O36">
        <v>1</v>
      </c>
    </row>
    <row r="37" spans="1:15" x14ac:dyDescent="0.25">
      <c r="A37">
        <v>40850.333333333336</v>
      </c>
      <c r="B37">
        <v>41134.426388888889</v>
      </c>
      <c r="C37">
        <v>0</v>
      </c>
      <c r="D37">
        <v>40850.333333333336</v>
      </c>
      <c r="E37">
        <v>40941.373611111114</v>
      </c>
      <c r="F37">
        <v>1</v>
      </c>
      <c r="G37">
        <v>40941.373611111114</v>
      </c>
      <c r="H37">
        <v>41092.44027777778</v>
      </c>
      <c r="I37">
        <v>1</v>
      </c>
      <c r="J37">
        <v>41092.44027777778</v>
      </c>
      <c r="K37">
        <v>41134.426388888889</v>
      </c>
      <c r="L37">
        <v>1</v>
      </c>
      <c r="M37">
        <v>41134.426388888889</v>
      </c>
      <c r="N37">
        <v>41134.426388888889</v>
      </c>
      <c r="O37">
        <v>1</v>
      </c>
    </row>
    <row r="38" spans="1:15" x14ac:dyDescent="0.25">
      <c r="A38">
        <v>40850.333333333336</v>
      </c>
      <c r="B38">
        <v>41193.628472222219</v>
      </c>
      <c r="C38">
        <v>0</v>
      </c>
      <c r="D38">
        <v>40850.333333333336</v>
      </c>
      <c r="E38">
        <v>40949.588194444441</v>
      </c>
      <c r="F38">
        <v>1</v>
      </c>
      <c r="G38">
        <v>40949.588194444441</v>
      </c>
      <c r="H38">
        <v>41127.661805555559</v>
      </c>
      <c r="I38">
        <v>1</v>
      </c>
      <c r="J38">
        <v>41127.661805555559</v>
      </c>
      <c r="K38">
        <v>41165.621527777781</v>
      </c>
      <c r="L38">
        <v>1</v>
      </c>
      <c r="M38">
        <v>41165.621527777781</v>
      </c>
      <c r="N38">
        <v>41193.628472222219</v>
      </c>
      <c r="O38">
        <v>1</v>
      </c>
    </row>
    <row r="39" spans="1:15" x14ac:dyDescent="0.25">
      <c r="A39">
        <v>40850.333333333336</v>
      </c>
      <c r="B39">
        <v>41213.704861111109</v>
      </c>
      <c r="C39">
        <v>0</v>
      </c>
      <c r="D39">
        <v>40850.333333333336</v>
      </c>
      <c r="E39">
        <v>40934.353472222225</v>
      </c>
      <c r="F39">
        <v>1</v>
      </c>
      <c r="G39">
        <v>40934.353472222225</v>
      </c>
      <c r="H39">
        <v>41095.568055555559</v>
      </c>
      <c r="I39">
        <v>1</v>
      </c>
      <c r="J39">
        <v>41095.568055555559</v>
      </c>
      <c r="K39">
        <v>41180.390277777777</v>
      </c>
      <c r="L39">
        <v>1</v>
      </c>
      <c r="M39">
        <v>41180.390277777777</v>
      </c>
      <c r="N39">
        <v>41213.704861111109</v>
      </c>
      <c r="O39">
        <v>1</v>
      </c>
    </row>
    <row r="40" spans="1:15" x14ac:dyDescent="0.25">
      <c r="A40">
        <v>40850.333333333336</v>
      </c>
      <c r="B40">
        <v>41162.668055555558</v>
      </c>
      <c r="C40">
        <v>0</v>
      </c>
      <c r="D40">
        <v>40850.333333333336</v>
      </c>
      <c r="E40">
        <v>40926.558333333334</v>
      </c>
      <c r="F40">
        <v>1</v>
      </c>
      <c r="G40">
        <v>40926.558333333334</v>
      </c>
      <c r="H40">
        <v>41088.493055555555</v>
      </c>
      <c r="I40">
        <v>1</v>
      </c>
      <c r="J40">
        <v>41088.493055555555</v>
      </c>
      <c r="K40">
        <v>41162.668055555558</v>
      </c>
      <c r="L40">
        <v>1</v>
      </c>
      <c r="M40">
        <v>41162.668055555558</v>
      </c>
      <c r="N40">
        <v>41162.668055555558</v>
      </c>
      <c r="O40">
        <v>1</v>
      </c>
    </row>
    <row r="41" spans="1:15" x14ac:dyDescent="0.25">
      <c r="A41">
        <v>40850.333333333336</v>
      </c>
      <c r="B41">
        <v>41138.681944444441</v>
      </c>
      <c r="C41">
        <v>0</v>
      </c>
      <c r="D41">
        <v>40850.333333333336</v>
      </c>
      <c r="E41">
        <v>40935.551388888889</v>
      </c>
      <c r="F41">
        <v>1</v>
      </c>
      <c r="G41">
        <v>40935.551388888889</v>
      </c>
      <c r="H41">
        <v>41099.688194444447</v>
      </c>
      <c r="I41">
        <v>1</v>
      </c>
      <c r="J41">
        <v>41099.688194444447</v>
      </c>
      <c r="K41">
        <v>41138.681944444441</v>
      </c>
      <c r="L41">
        <v>1</v>
      </c>
      <c r="M41">
        <v>41138.681944444441</v>
      </c>
      <c r="N41">
        <v>41138.681944444441</v>
      </c>
      <c r="O41">
        <v>1</v>
      </c>
    </row>
    <row r="42" spans="1:15" x14ac:dyDescent="0.25">
      <c r="A42">
        <v>40850.333333333336</v>
      </c>
      <c r="B42">
        <v>41206.561805555553</v>
      </c>
      <c r="C42">
        <v>0</v>
      </c>
      <c r="D42">
        <v>40850.333333333336</v>
      </c>
      <c r="E42">
        <v>40941.470138888886</v>
      </c>
      <c r="F42">
        <v>1</v>
      </c>
      <c r="G42">
        <v>40941.470138888886</v>
      </c>
      <c r="H42">
        <v>41108.708333333336</v>
      </c>
      <c r="I42">
        <v>1</v>
      </c>
      <c r="J42">
        <v>41109.333333333336</v>
      </c>
      <c r="K42">
        <v>41179.479861111111</v>
      </c>
      <c r="L42">
        <v>1</v>
      </c>
      <c r="M42">
        <v>41179.479861111111</v>
      </c>
      <c r="N42">
        <v>41206.561805555553</v>
      </c>
      <c r="O42">
        <v>1</v>
      </c>
    </row>
    <row r="43" spans="1:15" x14ac:dyDescent="0.25">
      <c r="A43">
        <v>40850.333333333336</v>
      </c>
      <c r="B43">
        <v>41192.423611111109</v>
      </c>
      <c r="C43">
        <v>0</v>
      </c>
      <c r="D43">
        <v>40850.333333333336</v>
      </c>
      <c r="E43">
        <v>40941.60833333333</v>
      </c>
      <c r="F43">
        <v>1</v>
      </c>
      <c r="G43">
        <v>40941.60833333333</v>
      </c>
      <c r="H43">
        <v>41110.558333333334</v>
      </c>
      <c r="I43">
        <v>1</v>
      </c>
      <c r="J43">
        <v>41110.558333333334</v>
      </c>
      <c r="K43">
        <v>41158.466666666667</v>
      </c>
      <c r="L43">
        <v>1</v>
      </c>
      <c r="M43">
        <v>41158.466666666667</v>
      </c>
      <c r="N43">
        <v>41192.423611111109</v>
      </c>
      <c r="O43">
        <v>1</v>
      </c>
    </row>
    <row r="44" spans="1:15" x14ac:dyDescent="0.25">
      <c r="A44">
        <v>40850.333333333336</v>
      </c>
      <c r="B44">
        <v>41143.376388888886</v>
      </c>
      <c r="C44">
        <v>0</v>
      </c>
      <c r="D44">
        <v>40850.333333333336</v>
      </c>
      <c r="E44">
        <v>40934.681944444441</v>
      </c>
      <c r="F44">
        <v>1</v>
      </c>
      <c r="G44">
        <v>40934.681944444441</v>
      </c>
      <c r="H44">
        <v>41099.571527777778</v>
      </c>
      <c r="I44">
        <v>1</v>
      </c>
      <c r="J44">
        <v>41099.571527777778</v>
      </c>
      <c r="K44">
        <v>41143.376388888886</v>
      </c>
      <c r="L44">
        <v>1</v>
      </c>
      <c r="M44">
        <v>41143.376388888886</v>
      </c>
      <c r="N44">
        <v>41143.376388888886</v>
      </c>
      <c r="O44">
        <v>1</v>
      </c>
    </row>
    <row r="45" spans="1:15" x14ac:dyDescent="0.25">
      <c r="A45">
        <v>40850.333333333336</v>
      </c>
      <c r="B45">
        <v>41148.638194444444</v>
      </c>
      <c r="C45">
        <v>0</v>
      </c>
      <c r="D45">
        <v>40850.333333333336</v>
      </c>
      <c r="E45">
        <v>40933.490277777775</v>
      </c>
      <c r="F45">
        <v>1</v>
      </c>
      <c r="G45">
        <v>40933.490277777775</v>
      </c>
      <c r="H45">
        <v>41103.578472222223</v>
      </c>
      <c r="I45">
        <v>1</v>
      </c>
      <c r="J45">
        <v>41103.578472222223</v>
      </c>
      <c r="K45">
        <v>41148.638194444444</v>
      </c>
      <c r="L45">
        <v>1</v>
      </c>
      <c r="M45">
        <v>41148.638194444444</v>
      </c>
      <c r="N45">
        <v>41148.638194444444</v>
      </c>
      <c r="O45">
        <v>1</v>
      </c>
    </row>
    <row r="46" spans="1:15" x14ac:dyDescent="0.25">
      <c r="A46">
        <v>40850.333333333336</v>
      </c>
      <c r="B46">
        <v>41120.631944444445</v>
      </c>
      <c r="C46">
        <v>0</v>
      </c>
      <c r="D46">
        <v>40850.333333333336</v>
      </c>
      <c r="E46">
        <v>40933.658333333333</v>
      </c>
      <c r="F46">
        <v>1</v>
      </c>
      <c r="G46">
        <v>40933.658333333333</v>
      </c>
      <c r="H46">
        <v>41082.426388888889</v>
      </c>
      <c r="I46">
        <v>1</v>
      </c>
      <c r="J46">
        <v>41082.426388888889</v>
      </c>
      <c r="K46">
        <v>41120.631944444445</v>
      </c>
      <c r="L46">
        <v>1</v>
      </c>
      <c r="M46">
        <v>41120.631944444445</v>
      </c>
      <c r="N46">
        <v>41120.631944444445</v>
      </c>
      <c r="O46">
        <v>1</v>
      </c>
    </row>
    <row r="47" spans="1:15" x14ac:dyDescent="0.25">
      <c r="A47">
        <v>40850.333333333336</v>
      </c>
      <c r="B47">
        <v>41129.554861111108</v>
      </c>
      <c r="C47">
        <v>0</v>
      </c>
      <c r="D47">
        <v>40850.333333333336</v>
      </c>
      <c r="E47">
        <v>40927.668055555558</v>
      </c>
      <c r="F47">
        <v>1</v>
      </c>
      <c r="G47">
        <v>40927.668055555558</v>
      </c>
      <c r="H47">
        <v>41087.654861111114</v>
      </c>
      <c r="I47">
        <v>1</v>
      </c>
      <c r="J47">
        <v>41087.654861111114</v>
      </c>
      <c r="K47">
        <v>41129.554861111108</v>
      </c>
      <c r="L47">
        <v>1</v>
      </c>
      <c r="M47">
        <v>41129.554861111108</v>
      </c>
      <c r="N47">
        <v>41129.554861111108</v>
      </c>
      <c r="O47">
        <v>1</v>
      </c>
    </row>
    <row r="48" spans="1:15" x14ac:dyDescent="0.25">
      <c r="A48">
        <v>40850.333333333336</v>
      </c>
      <c r="B48">
        <v>41200.568055555559</v>
      </c>
      <c r="C48">
        <v>0</v>
      </c>
      <c r="D48">
        <v>40850.333333333336</v>
      </c>
      <c r="E48">
        <v>40935.598611111112</v>
      </c>
      <c r="F48">
        <v>1</v>
      </c>
      <c r="G48">
        <v>40935.598611111112</v>
      </c>
      <c r="H48">
        <v>41108.584722222222</v>
      </c>
      <c r="I48">
        <v>1</v>
      </c>
      <c r="J48">
        <v>41108.584722222222</v>
      </c>
      <c r="K48">
        <v>41200.568055555559</v>
      </c>
      <c r="L48">
        <v>1</v>
      </c>
      <c r="M48">
        <v>41200.568055555559</v>
      </c>
      <c r="N48">
        <v>41200.568055555559</v>
      </c>
      <c r="O48">
        <v>1</v>
      </c>
    </row>
    <row r="49" spans="1:15" x14ac:dyDescent="0.25">
      <c r="A49">
        <v>40850.333333333336</v>
      </c>
      <c r="B49">
        <v>41157.453472222223</v>
      </c>
      <c r="C49">
        <v>0</v>
      </c>
      <c r="D49">
        <v>40850.333333333336</v>
      </c>
      <c r="E49">
        <v>40934.574999999997</v>
      </c>
      <c r="F49">
        <v>1</v>
      </c>
      <c r="G49">
        <v>40934.574999999997</v>
      </c>
      <c r="H49">
        <v>41086.336805555555</v>
      </c>
      <c r="I49">
        <v>1</v>
      </c>
      <c r="J49">
        <v>41086.336805555555</v>
      </c>
      <c r="K49">
        <v>41127.476388888892</v>
      </c>
      <c r="L49">
        <v>1</v>
      </c>
      <c r="M49">
        <v>41127.476388888892</v>
      </c>
      <c r="N49">
        <v>41157.453472222223</v>
      </c>
      <c r="O49">
        <v>1</v>
      </c>
    </row>
    <row r="50" spans="1:15" x14ac:dyDescent="0.25">
      <c r="A50">
        <v>40850.333333333336</v>
      </c>
      <c r="B50">
        <v>41162.386805555558</v>
      </c>
      <c r="C50">
        <v>0</v>
      </c>
      <c r="D50">
        <v>40850.333333333336</v>
      </c>
      <c r="E50">
        <v>40940.648611111108</v>
      </c>
      <c r="F50">
        <v>1</v>
      </c>
      <c r="G50">
        <v>40940.648611111108</v>
      </c>
      <c r="H50">
        <v>41092.486805555556</v>
      </c>
      <c r="I50">
        <v>1</v>
      </c>
      <c r="J50">
        <v>41092.486805555556</v>
      </c>
      <c r="K50">
        <v>41131.56527777778</v>
      </c>
      <c r="L50">
        <v>1</v>
      </c>
      <c r="M50">
        <v>41131.56527777778</v>
      </c>
      <c r="N50">
        <v>41162.386805555558</v>
      </c>
      <c r="O50">
        <v>1</v>
      </c>
    </row>
    <row r="51" spans="1:15" x14ac:dyDescent="0.25">
      <c r="A51">
        <v>40850.333333333336</v>
      </c>
      <c r="B51">
        <v>41143.473611111112</v>
      </c>
      <c r="C51">
        <v>0</v>
      </c>
      <c r="D51">
        <v>40850.333333333336</v>
      </c>
      <c r="E51">
        <v>40938.356944444444</v>
      </c>
      <c r="F51">
        <v>1</v>
      </c>
      <c r="G51">
        <v>40938.356944444444</v>
      </c>
      <c r="H51">
        <v>41102.595138888886</v>
      </c>
      <c r="I51">
        <v>1</v>
      </c>
      <c r="J51">
        <v>41102.595138888886</v>
      </c>
      <c r="K51">
        <v>41143.473611111112</v>
      </c>
      <c r="L51">
        <v>1</v>
      </c>
      <c r="M51">
        <v>41143.473611111112</v>
      </c>
      <c r="N51">
        <v>41143.473611111112</v>
      </c>
      <c r="O51">
        <v>1</v>
      </c>
    </row>
    <row r="52" spans="1:15" x14ac:dyDescent="0.25">
      <c r="A52">
        <v>40850.333333333336</v>
      </c>
      <c r="B52">
        <v>41229.459722222222</v>
      </c>
      <c r="C52">
        <v>0</v>
      </c>
      <c r="D52">
        <v>40850.333333333336</v>
      </c>
      <c r="E52">
        <v>40931.363194444442</v>
      </c>
      <c r="F52">
        <v>1</v>
      </c>
      <c r="G52">
        <v>40931.363194444442</v>
      </c>
      <c r="H52">
        <v>41106.64166666667</v>
      </c>
      <c r="I52">
        <v>1</v>
      </c>
      <c r="J52">
        <v>41106.64166666667</v>
      </c>
      <c r="K52">
        <v>41200.661805555559</v>
      </c>
      <c r="L52">
        <v>1</v>
      </c>
      <c r="M52">
        <v>41200.661805555559</v>
      </c>
      <c r="N52">
        <v>41229.459722222222</v>
      </c>
      <c r="O52">
        <v>1</v>
      </c>
    </row>
    <row r="53" spans="1:15" x14ac:dyDescent="0.25">
      <c r="A53">
        <v>40850.333333333336</v>
      </c>
      <c r="B53">
        <v>41136.353472222225</v>
      </c>
      <c r="C53">
        <v>0</v>
      </c>
      <c r="D53">
        <v>40850.333333333336</v>
      </c>
      <c r="E53">
        <v>40933.446527777778</v>
      </c>
      <c r="F53">
        <v>1</v>
      </c>
      <c r="G53">
        <v>40933.446527777778</v>
      </c>
      <c r="H53">
        <v>41092.56527777778</v>
      </c>
      <c r="I53">
        <v>1</v>
      </c>
      <c r="J53">
        <v>41092.56527777778</v>
      </c>
      <c r="K53">
        <v>41136.353472222225</v>
      </c>
      <c r="L53">
        <v>1</v>
      </c>
      <c r="M53">
        <v>41136.353472222225</v>
      </c>
      <c r="N53">
        <v>41136.353472222225</v>
      </c>
      <c r="O53">
        <v>1</v>
      </c>
    </row>
    <row r="54" spans="1:15" x14ac:dyDescent="0.25">
      <c r="A54">
        <v>40850.333333333336</v>
      </c>
      <c r="B54">
        <v>41176.363194444442</v>
      </c>
      <c r="C54">
        <v>0</v>
      </c>
      <c r="D54">
        <v>40850.333333333336</v>
      </c>
      <c r="E54">
        <v>40935.584722222222</v>
      </c>
      <c r="F54">
        <v>1</v>
      </c>
      <c r="G54">
        <v>40935.584722222222</v>
      </c>
      <c r="H54">
        <v>41103.393055555556</v>
      </c>
      <c r="I54">
        <v>1</v>
      </c>
      <c r="J54">
        <v>41103.393055555556</v>
      </c>
      <c r="K54">
        <v>41149.578472222223</v>
      </c>
      <c r="L54">
        <v>1</v>
      </c>
      <c r="M54">
        <v>41149.578472222223</v>
      </c>
      <c r="N54">
        <v>41176.363194444442</v>
      </c>
      <c r="O54">
        <v>1</v>
      </c>
    </row>
    <row r="55" spans="1:15" x14ac:dyDescent="0.25">
      <c r="A55">
        <v>40850.333333333336</v>
      </c>
      <c r="B55">
        <v>41164.413194444445</v>
      </c>
      <c r="C55">
        <v>0</v>
      </c>
      <c r="D55">
        <v>40850.333333333336</v>
      </c>
      <c r="E55">
        <v>40933.618055555555</v>
      </c>
      <c r="F55">
        <v>1</v>
      </c>
      <c r="G55">
        <v>40933.618055555555</v>
      </c>
      <c r="H55">
        <v>41120.648611111108</v>
      </c>
      <c r="I55">
        <v>1</v>
      </c>
      <c r="J55">
        <v>41120.648611111108</v>
      </c>
      <c r="K55">
        <v>41164.413194444445</v>
      </c>
      <c r="L55">
        <v>1</v>
      </c>
      <c r="M55">
        <v>41164.413194444445</v>
      </c>
      <c r="N55">
        <v>41164.413194444445</v>
      </c>
      <c r="O55">
        <v>1</v>
      </c>
    </row>
    <row r="56" spans="1:15" x14ac:dyDescent="0.25">
      <c r="A56">
        <v>40850.333333333336</v>
      </c>
      <c r="B56">
        <v>41148.595138888886</v>
      </c>
      <c r="C56">
        <v>0</v>
      </c>
      <c r="D56">
        <v>40850.333333333336</v>
      </c>
      <c r="E56">
        <v>40932.429861111108</v>
      </c>
      <c r="F56">
        <v>1</v>
      </c>
      <c r="G56">
        <v>40932.429861111108</v>
      </c>
      <c r="H56">
        <v>41102.695138888892</v>
      </c>
      <c r="I56">
        <v>1</v>
      </c>
      <c r="J56">
        <v>41102.695138888892</v>
      </c>
      <c r="K56">
        <v>41148.595138888886</v>
      </c>
      <c r="L56">
        <v>1</v>
      </c>
      <c r="M56">
        <v>41148.595138888886</v>
      </c>
      <c r="N56">
        <v>41148.595138888886</v>
      </c>
      <c r="O56">
        <v>1</v>
      </c>
    </row>
    <row r="57" spans="1:15" x14ac:dyDescent="0.25">
      <c r="A57">
        <v>40850.333333333336</v>
      </c>
      <c r="B57">
        <v>41151.383333333331</v>
      </c>
      <c r="C57">
        <v>0</v>
      </c>
      <c r="D57">
        <v>40850.333333333336</v>
      </c>
      <c r="E57">
        <v>40928.386805555558</v>
      </c>
      <c r="F57">
        <v>1</v>
      </c>
      <c r="G57">
        <v>40928.386805555558</v>
      </c>
      <c r="H57">
        <v>41080.638194444444</v>
      </c>
      <c r="I57">
        <v>1</v>
      </c>
      <c r="J57">
        <v>41080.638194444444</v>
      </c>
      <c r="K57">
        <v>41121.493055555555</v>
      </c>
      <c r="L57">
        <v>1</v>
      </c>
      <c r="M57">
        <v>41121.493055555555</v>
      </c>
      <c r="N57">
        <v>41151.383333333331</v>
      </c>
      <c r="O57">
        <v>1</v>
      </c>
    </row>
    <row r="58" spans="1:15" x14ac:dyDescent="0.25">
      <c r="A58">
        <v>40850.333333333336</v>
      </c>
      <c r="B58">
        <v>41141.598611111112</v>
      </c>
      <c r="C58">
        <v>0</v>
      </c>
      <c r="D58">
        <v>40850.333333333336</v>
      </c>
      <c r="E58">
        <v>40927.48333333333</v>
      </c>
      <c r="F58">
        <v>1</v>
      </c>
      <c r="G58">
        <v>40927.48333333333</v>
      </c>
      <c r="H58">
        <v>41096.60833333333</v>
      </c>
      <c r="I58">
        <v>1</v>
      </c>
      <c r="J58">
        <v>41096.60833333333</v>
      </c>
      <c r="K58">
        <v>41141.598611111112</v>
      </c>
      <c r="L58">
        <v>1</v>
      </c>
      <c r="M58">
        <v>41141.598611111112</v>
      </c>
      <c r="N58">
        <v>41141.598611111112</v>
      </c>
      <c r="O58">
        <v>1</v>
      </c>
    </row>
    <row r="59" spans="1:15" x14ac:dyDescent="0.25">
      <c r="A59">
        <v>40850.333333333336</v>
      </c>
      <c r="B59">
        <v>41142.393055555556</v>
      </c>
      <c r="C59">
        <v>0</v>
      </c>
      <c r="D59">
        <v>40850.333333333336</v>
      </c>
      <c r="E59">
        <v>40931.688194444447</v>
      </c>
      <c r="F59">
        <v>1</v>
      </c>
      <c r="G59">
        <v>40931.688194444447</v>
      </c>
      <c r="H59">
        <v>41101.436805555553</v>
      </c>
      <c r="I59">
        <v>1</v>
      </c>
      <c r="J59">
        <v>41101.436805555553</v>
      </c>
      <c r="K59">
        <v>41142.393055555556</v>
      </c>
      <c r="L59">
        <v>1</v>
      </c>
      <c r="M59">
        <v>41142.393055555556</v>
      </c>
      <c r="N59">
        <v>41142.393055555556</v>
      </c>
      <c r="O59">
        <v>1</v>
      </c>
    </row>
    <row r="60" spans="1:15" x14ac:dyDescent="0.25">
      <c r="A60">
        <v>40850.333333333336</v>
      </c>
      <c r="B60">
        <v>41123.370138888888</v>
      </c>
      <c r="C60">
        <v>0</v>
      </c>
      <c r="D60">
        <v>40850.333333333336</v>
      </c>
      <c r="E60">
        <v>40935.396527777775</v>
      </c>
      <c r="F60">
        <v>1</v>
      </c>
      <c r="G60">
        <v>40935.396527777775</v>
      </c>
      <c r="H60">
        <v>41080.665277777778</v>
      </c>
      <c r="I60">
        <v>1</v>
      </c>
      <c r="J60">
        <v>41080.665277777778</v>
      </c>
      <c r="K60">
        <v>41123.370138888888</v>
      </c>
      <c r="L60">
        <v>1</v>
      </c>
      <c r="M60">
        <v>41123.370138888888</v>
      </c>
      <c r="N60">
        <v>41123.370138888888</v>
      </c>
      <c r="O60">
        <v>1</v>
      </c>
    </row>
    <row r="61" spans="1:15" x14ac:dyDescent="0.25">
      <c r="A61">
        <v>40850.333333333336</v>
      </c>
      <c r="B61">
        <v>41151.634722222225</v>
      </c>
      <c r="C61">
        <v>0</v>
      </c>
      <c r="D61">
        <v>40850.333333333336</v>
      </c>
      <c r="E61">
        <v>40928.409722222219</v>
      </c>
      <c r="F61">
        <v>1</v>
      </c>
      <c r="G61">
        <v>40928.409722222219</v>
      </c>
      <c r="H61">
        <v>41109.340277777781</v>
      </c>
      <c r="I61">
        <v>1</v>
      </c>
      <c r="J61">
        <v>41109.340277777781</v>
      </c>
      <c r="K61">
        <v>41151.634722222225</v>
      </c>
      <c r="L61">
        <v>1</v>
      </c>
      <c r="M61">
        <v>41151.634722222225</v>
      </c>
      <c r="N61">
        <v>41151.634722222225</v>
      </c>
      <c r="O61">
        <v>1</v>
      </c>
    </row>
    <row r="62" spans="1:15" x14ac:dyDescent="0.25">
      <c r="A62">
        <v>40850.333333333336</v>
      </c>
      <c r="B62">
        <v>41165.558333333334</v>
      </c>
      <c r="C62">
        <v>0</v>
      </c>
      <c r="D62">
        <v>40850.333333333336</v>
      </c>
      <c r="E62">
        <v>40941.5</v>
      </c>
      <c r="F62">
        <v>1</v>
      </c>
      <c r="G62">
        <v>40941.541666666664</v>
      </c>
      <c r="H62">
        <v>41101.363194444442</v>
      </c>
      <c r="I62">
        <v>1</v>
      </c>
      <c r="J62">
        <v>41101.363194444442</v>
      </c>
      <c r="K62">
        <v>41142.675000000003</v>
      </c>
      <c r="L62">
        <v>1</v>
      </c>
      <c r="M62">
        <v>41142.675000000003</v>
      </c>
      <c r="N62">
        <v>41165.558333333334</v>
      </c>
      <c r="O62">
        <v>1</v>
      </c>
    </row>
    <row r="63" spans="1:15" x14ac:dyDescent="0.25">
      <c r="A63">
        <v>40850.333333333336</v>
      </c>
      <c r="B63">
        <v>41200.554861111108</v>
      </c>
      <c r="C63">
        <v>0</v>
      </c>
      <c r="D63">
        <v>40850.333333333336</v>
      </c>
      <c r="E63">
        <v>40940.681944444441</v>
      </c>
      <c r="F63">
        <v>1</v>
      </c>
      <c r="G63">
        <v>40940.681944444441</v>
      </c>
      <c r="H63">
        <v>41122.588194444441</v>
      </c>
      <c r="I63">
        <v>1</v>
      </c>
      <c r="J63">
        <v>41122.588194444441</v>
      </c>
      <c r="K63">
        <v>41200.554861111108</v>
      </c>
      <c r="L63">
        <v>1</v>
      </c>
      <c r="M63">
        <v>41200.554861111108</v>
      </c>
      <c r="N63">
        <v>41200.554861111108</v>
      </c>
      <c r="O63">
        <v>1</v>
      </c>
    </row>
    <row r="64" spans="1:15" x14ac:dyDescent="0.25">
      <c r="A64">
        <v>40850.333333333336</v>
      </c>
      <c r="B64">
        <v>41173.581944444442</v>
      </c>
      <c r="C64">
        <v>0</v>
      </c>
      <c r="D64">
        <v>40850.333333333336</v>
      </c>
      <c r="E64">
        <v>40938.340277777781</v>
      </c>
      <c r="F64">
        <v>1</v>
      </c>
      <c r="G64">
        <v>40938.340277777781</v>
      </c>
      <c r="H64">
        <v>41094.645138888889</v>
      </c>
      <c r="I64">
        <v>1</v>
      </c>
      <c r="J64">
        <v>41094.645138888889</v>
      </c>
      <c r="K64">
        <v>41173.581944444442</v>
      </c>
      <c r="L64">
        <v>1</v>
      </c>
      <c r="M64">
        <v>41173.581944444442</v>
      </c>
      <c r="N64">
        <v>41173.581944444442</v>
      </c>
      <c r="O64">
        <v>1</v>
      </c>
    </row>
    <row r="65" spans="1:15" x14ac:dyDescent="0.25">
      <c r="A65">
        <v>40850.333333333336</v>
      </c>
      <c r="B65">
        <v>41138.423611111109</v>
      </c>
      <c r="C65">
        <v>0</v>
      </c>
      <c r="D65">
        <v>40850.333333333336</v>
      </c>
      <c r="E65">
        <v>40934.598611111112</v>
      </c>
      <c r="F65">
        <v>1</v>
      </c>
      <c r="G65">
        <v>40934.598611111112</v>
      </c>
      <c r="H65">
        <v>41093.621527777781</v>
      </c>
      <c r="I65">
        <v>1</v>
      </c>
      <c r="J65">
        <v>41093.621527777781</v>
      </c>
      <c r="K65">
        <v>41138.423611111109</v>
      </c>
      <c r="L65">
        <v>1</v>
      </c>
      <c r="M65">
        <v>41138.423611111109</v>
      </c>
      <c r="N65">
        <v>41138.423611111109</v>
      </c>
      <c r="O65">
        <v>1</v>
      </c>
    </row>
    <row r="66" spans="1:15" x14ac:dyDescent="0.25">
      <c r="A66">
        <v>40850.333333333336</v>
      </c>
      <c r="B66">
        <v>41137.363194444442</v>
      </c>
      <c r="C66">
        <v>0</v>
      </c>
      <c r="D66">
        <v>40850.333333333336</v>
      </c>
      <c r="E66">
        <v>40939.373611111114</v>
      </c>
      <c r="F66">
        <v>1</v>
      </c>
      <c r="G66">
        <v>40939.373611111114</v>
      </c>
      <c r="H66">
        <v>41094.561805555553</v>
      </c>
      <c r="I66">
        <v>1</v>
      </c>
      <c r="J66">
        <v>41094.561805555553</v>
      </c>
      <c r="K66">
        <v>41137.363194444442</v>
      </c>
      <c r="L66">
        <v>1</v>
      </c>
      <c r="M66">
        <v>41137.363194444442</v>
      </c>
      <c r="N66">
        <v>41137.363194444442</v>
      </c>
      <c r="O66">
        <v>1</v>
      </c>
    </row>
    <row r="67" spans="1:15" x14ac:dyDescent="0.25">
      <c r="A67">
        <v>40850.333333333336</v>
      </c>
      <c r="B67">
        <v>41131.35</v>
      </c>
      <c r="C67">
        <v>0</v>
      </c>
      <c r="D67">
        <v>40850.333333333336</v>
      </c>
      <c r="E67">
        <v>40927.551388888889</v>
      </c>
      <c r="F67">
        <v>1</v>
      </c>
      <c r="G67">
        <v>40927.551388888889</v>
      </c>
      <c r="H67">
        <v>41092.681944444441</v>
      </c>
      <c r="I67">
        <v>1</v>
      </c>
      <c r="J67">
        <v>41092.681944444441</v>
      </c>
      <c r="K67">
        <v>41131.35</v>
      </c>
      <c r="L67">
        <v>1</v>
      </c>
      <c r="M67">
        <v>41131.35</v>
      </c>
      <c r="N67">
        <v>41131.35</v>
      </c>
      <c r="O67">
        <v>1</v>
      </c>
    </row>
    <row r="68" spans="1:15" x14ac:dyDescent="0.25">
      <c r="A68">
        <v>40850.333333333336</v>
      </c>
      <c r="B68">
        <v>41152.551388888889</v>
      </c>
      <c r="C68">
        <v>0</v>
      </c>
      <c r="D68">
        <v>40850.333333333336</v>
      </c>
      <c r="E68">
        <v>40927.651388888888</v>
      </c>
      <c r="F68">
        <v>1</v>
      </c>
      <c r="G68">
        <v>40927.651388888888</v>
      </c>
      <c r="H68">
        <v>41108.665277777778</v>
      </c>
      <c r="I68">
        <v>1</v>
      </c>
      <c r="J68">
        <v>41108.665277777778</v>
      </c>
      <c r="K68">
        <v>41152.551388888889</v>
      </c>
      <c r="L68">
        <v>1</v>
      </c>
      <c r="M68">
        <v>41152.551388888889</v>
      </c>
      <c r="N68">
        <v>41152.551388888889</v>
      </c>
      <c r="O68">
        <v>1</v>
      </c>
    </row>
    <row r="69" spans="1:15" x14ac:dyDescent="0.25">
      <c r="A69">
        <v>40850.333333333336</v>
      </c>
      <c r="B69">
        <v>41137.584722222222</v>
      </c>
      <c r="C69">
        <v>0</v>
      </c>
      <c r="D69">
        <v>40850.333333333336</v>
      </c>
      <c r="E69">
        <v>40934.704861111109</v>
      </c>
      <c r="F69">
        <v>1</v>
      </c>
      <c r="G69">
        <v>40934.704861111109</v>
      </c>
      <c r="H69">
        <v>41095.35</v>
      </c>
      <c r="I69">
        <v>1</v>
      </c>
      <c r="J69">
        <v>41095.35</v>
      </c>
      <c r="K69">
        <v>41137.584722222222</v>
      </c>
      <c r="L69">
        <v>1</v>
      </c>
      <c r="M69">
        <v>41137.584722222222</v>
      </c>
      <c r="N69">
        <v>41137.584722222222</v>
      </c>
      <c r="O69">
        <v>1</v>
      </c>
    </row>
    <row r="70" spans="1:15" x14ac:dyDescent="0.25">
      <c r="A70">
        <v>40850.333333333336</v>
      </c>
      <c r="B70">
        <v>41204.621527777781</v>
      </c>
      <c r="C70">
        <v>0</v>
      </c>
      <c r="D70">
        <v>40850.333333333336</v>
      </c>
      <c r="E70">
        <v>40941.588194444441</v>
      </c>
      <c r="F70">
        <v>1</v>
      </c>
      <c r="G70">
        <v>40941.588194444441</v>
      </c>
      <c r="H70">
        <v>41129.554861111108</v>
      </c>
      <c r="I70">
        <v>1</v>
      </c>
      <c r="J70">
        <v>41129.554861111108</v>
      </c>
      <c r="K70">
        <v>41172.366666666669</v>
      </c>
      <c r="L70">
        <v>1</v>
      </c>
      <c r="M70">
        <v>41172.366666666669</v>
      </c>
      <c r="N70">
        <v>41204.621527777781</v>
      </c>
      <c r="O70">
        <v>1</v>
      </c>
    </row>
    <row r="71" spans="1:15" x14ac:dyDescent="0.25">
      <c r="A71">
        <v>40850.333333333336</v>
      </c>
      <c r="B71">
        <v>41159.695138888892</v>
      </c>
      <c r="C71">
        <v>0</v>
      </c>
      <c r="D71">
        <v>40850.333333333336</v>
      </c>
      <c r="E71">
        <v>40932.548611111109</v>
      </c>
      <c r="F71">
        <v>1</v>
      </c>
      <c r="G71">
        <v>40932.548611111109</v>
      </c>
      <c r="H71">
        <v>41099.420138888891</v>
      </c>
      <c r="I71">
        <v>1</v>
      </c>
      <c r="J71">
        <v>41099.420138888891</v>
      </c>
      <c r="K71">
        <v>41136.446527777778</v>
      </c>
      <c r="L71">
        <v>1</v>
      </c>
      <c r="M71">
        <v>41136.446527777778</v>
      </c>
      <c r="N71">
        <v>41159.695138888892</v>
      </c>
      <c r="O71">
        <v>1</v>
      </c>
    </row>
    <row r="72" spans="1:15" x14ac:dyDescent="0.25">
      <c r="A72">
        <v>40850.333333333336</v>
      </c>
      <c r="B72">
        <v>41145.443055555559</v>
      </c>
      <c r="C72">
        <v>0</v>
      </c>
      <c r="D72">
        <v>40850.333333333336</v>
      </c>
      <c r="E72">
        <v>40933.373611111114</v>
      </c>
      <c r="F72">
        <v>1</v>
      </c>
      <c r="G72">
        <v>40933.373611111114</v>
      </c>
      <c r="H72">
        <v>41100.698611111111</v>
      </c>
      <c r="I72">
        <v>1</v>
      </c>
      <c r="J72">
        <v>41100.698611111111</v>
      </c>
      <c r="K72">
        <v>41145.443055555559</v>
      </c>
      <c r="L72">
        <v>1</v>
      </c>
      <c r="M72">
        <v>41145.443055555559</v>
      </c>
      <c r="N72">
        <v>41145.443055555559</v>
      </c>
      <c r="O72">
        <v>1</v>
      </c>
    </row>
    <row r="73" spans="1:15" x14ac:dyDescent="0.25">
      <c r="A73">
        <v>40850.333333333336</v>
      </c>
      <c r="B73">
        <v>41169.396527777775</v>
      </c>
      <c r="C73">
        <v>0</v>
      </c>
      <c r="D73">
        <v>40850.333333333336</v>
      </c>
      <c r="E73">
        <v>40928.651388888888</v>
      </c>
      <c r="F73">
        <v>1</v>
      </c>
      <c r="G73">
        <v>40928.651388888888</v>
      </c>
      <c r="H73">
        <v>41094.370138888888</v>
      </c>
      <c r="I73">
        <v>1</v>
      </c>
      <c r="J73">
        <v>41094.370138888888</v>
      </c>
      <c r="K73">
        <v>41169.396527777775</v>
      </c>
      <c r="L73">
        <v>1</v>
      </c>
      <c r="M73">
        <v>41169.396527777775</v>
      </c>
      <c r="N73">
        <v>41169.396527777775</v>
      </c>
      <c r="O73">
        <v>1</v>
      </c>
    </row>
    <row r="74" spans="1:15" x14ac:dyDescent="0.25">
      <c r="A74">
        <v>40850.333333333336</v>
      </c>
      <c r="B74">
        <v>41192.675000000003</v>
      </c>
      <c r="C74">
        <v>0</v>
      </c>
      <c r="D74">
        <v>40850.333333333336</v>
      </c>
      <c r="E74">
        <v>40942.340277777781</v>
      </c>
      <c r="F74">
        <v>1</v>
      </c>
      <c r="G74">
        <v>40942.340277777781</v>
      </c>
      <c r="H74">
        <v>41095.704861111109</v>
      </c>
      <c r="I74">
        <v>1</v>
      </c>
      <c r="J74">
        <v>41095.704861111109</v>
      </c>
      <c r="K74">
        <v>41165.373611111114</v>
      </c>
      <c r="L74">
        <v>1</v>
      </c>
      <c r="M74">
        <v>41165.373611111114</v>
      </c>
      <c r="N74">
        <v>41192.675000000003</v>
      </c>
      <c r="O74">
        <v>1</v>
      </c>
    </row>
    <row r="75" spans="1:15" x14ac:dyDescent="0.25">
      <c r="A75">
        <v>40850.333333333336</v>
      </c>
      <c r="B75">
        <v>41159.604861111111</v>
      </c>
      <c r="C75">
        <v>0</v>
      </c>
      <c r="D75">
        <v>40850.333333333336</v>
      </c>
      <c r="E75">
        <v>40938.665277777778</v>
      </c>
      <c r="F75">
        <v>1</v>
      </c>
      <c r="G75">
        <v>40938.665277777778</v>
      </c>
      <c r="H75">
        <v>41115.625</v>
      </c>
      <c r="I75">
        <v>1</v>
      </c>
      <c r="J75">
        <v>41115.625</v>
      </c>
      <c r="K75">
        <v>41159.604861111111</v>
      </c>
      <c r="L75">
        <v>1</v>
      </c>
      <c r="M75">
        <v>41159.604861111111</v>
      </c>
      <c r="N75">
        <v>41159.604861111111</v>
      </c>
      <c r="O75">
        <v>1</v>
      </c>
    </row>
    <row r="76" spans="1:15" x14ac:dyDescent="0.25">
      <c r="A76">
        <v>40850.333333333336</v>
      </c>
      <c r="B76">
        <v>41144.638194444444</v>
      </c>
      <c r="C76">
        <v>0</v>
      </c>
      <c r="D76">
        <v>40850.333333333336</v>
      </c>
      <c r="E76">
        <v>40931.426388888889</v>
      </c>
      <c r="F76">
        <v>1</v>
      </c>
      <c r="G76">
        <v>40931.426388888889</v>
      </c>
      <c r="H76">
        <v>41101.631944444445</v>
      </c>
      <c r="I76">
        <v>1</v>
      </c>
      <c r="J76">
        <v>41101.631944444445</v>
      </c>
      <c r="K76">
        <v>41144.638194444444</v>
      </c>
      <c r="L76">
        <v>1</v>
      </c>
      <c r="M76">
        <v>41144.638194444444</v>
      </c>
      <c r="N76">
        <v>41144.638194444444</v>
      </c>
      <c r="O76">
        <v>1</v>
      </c>
    </row>
    <row r="77" spans="1:15" x14ac:dyDescent="0.25">
      <c r="A77">
        <v>40850.333333333336</v>
      </c>
      <c r="B77">
        <v>41205.595138888886</v>
      </c>
      <c r="C77">
        <v>0</v>
      </c>
      <c r="D77">
        <v>40850.333333333336</v>
      </c>
      <c r="E77">
        <v>40935.356944444444</v>
      </c>
      <c r="F77">
        <v>1</v>
      </c>
      <c r="G77">
        <v>40935.356944444444</v>
      </c>
      <c r="H77">
        <v>41114.476388888892</v>
      </c>
      <c r="I77">
        <v>1</v>
      </c>
      <c r="J77">
        <v>41114.476388888892</v>
      </c>
      <c r="K77">
        <v>41205.595138888886</v>
      </c>
      <c r="L77">
        <v>1</v>
      </c>
      <c r="M77">
        <v>41205.595138888886</v>
      </c>
      <c r="N77">
        <v>41205.595138888886</v>
      </c>
      <c r="O77">
        <v>1</v>
      </c>
    </row>
    <row r="78" spans="1:15" x14ac:dyDescent="0.25">
      <c r="A78">
        <v>40850.333333333336</v>
      </c>
      <c r="B78">
        <v>41136.429861111108</v>
      </c>
      <c r="C78">
        <v>0</v>
      </c>
      <c r="D78">
        <v>40850.333333333336</v>
      </c>
      <c r="E78">
        <v>40938.463194444441</v>
      </c>
      <c r="F78">
        <v>1</v>
      </c>
      <c r="G78">
        <v>40938.463194444441</v>
      </c>
      <c r="H78">
        <v>41096.638194444444</v>
      </c>
      <c r="I78">
        <v>1</v>
      </c>
      <c r="J78">
        <v>41096.638194444444</v>
      </c>
      <c r="K78">
        <v>41136.429861111108</v>
      </c>
      <c r="L78">
        <v>1</v>
      </c>
      <c r="M78">
        <v>41136.429861111108</v>
      </c>
      <c r="N78">
        <v>41136.429861111108</v>
      </c>
      <c r="O78">
        <v>1</v>
      </c>
    </row>
    <row r="79" spans="1:15" x14ac:dyDescent="0.25">
      <c r="A79">
        <v>40850.333333333336</v>
      </c>
      <c r="B79">
        <v>41169.591666666667</v>
      </c>
      <c r="C79">
        <v>0</v>
      </c>
      <c r="D79">
        <v>40850.333333333336</v>
      </c>
      <c r="E79">
        <v>40942.595138888886</v>
      </c>
      <c r="F79">
        <v>1</v>
      </c>
      <c r="G79">
        <v>40942.595138888886</v>
      </c>
      <c r="H79">
        <v>41127.44027777778</v>
      </c>
      <c r="I79">
        <v>1</v>
      </c>
      <c r="J79">
        <v>41127.44027777778</v>
      </c>
      <c r="K79">
        <v>41169.591666666667</v>
      </c>
      <c r="L79">
        <v>1</v>
      </c>
      <c r="M79">
        <v>41169.591666666667</v>
      </c>
      <c r="N79">
        <v>41169.591666666667</v>
      </c>
      <c r="O79">
        <v>1</v>
      </c>
    </row>
    <row r="80" spans="1:15" x14ac:dyDescent="0.25">
      <c r="A80">
        <v>40850.333333333336</v>
      </c>
      <c r="B80">
        <v>41165.648611111108</v>
      </c>
      <c r="C80">
        <v>0</v>
      </c>
      <c r="D80">
        <v>40850.333333333336</v>
      </c>
      <c r="E80">
        <v>40932.638194444444</v>
      </c>
      <c r="F80">
        <v>1</v>
      </c>
      <c r="G80">
        <v>40932.638194444444</v>
      </c>
      <c r="H80">
        <v>41089.429861111108</v>
      </c>
      <c r="I80">
        <v>1</v>
      </c>
      <c r="J80">
        <v>41089.429861111108</v>
      </c>
      <c r="K80">
        <v>41165.648611111108</v>
      </c>
      <c r="L80">
        <v>1</v>
      </c>
      <c r="M80">
        <v>41165.648611111108</v>
      </c>
      <c r="N80">
        <v>41165.648611111108</v>
      </c>
      <c r="O80">
        <v>1</v>
      </c>
    </row>
    <row r="81" spans="1:15" x14ac:dyDescent="0.25">
      <c r="A81">
        <v>40850.333333333336</v>
      </c>
      <c r="B81">
        <v>41121.578472222223</v>
      </c>
      <c r="C81">
        <v>0</v>
      </c>
      <c r="D81">
        <v>40850.333333333336</v>
      </c>
      <c r="E81">
        <v>40928.426388888889</v>
      </c>
      <c r="F81">
        <v>1</v>
      </c>
      <c r="G81">
        <v>40928.426388888889</v>
      </c>
      <c r="H81">
        <v>41080.598611111112</v>
      </c>
      <c r="I81">
        <v>1</v>
      </c>
      <c r="J81">
        <v>41080.598611111112</v>
      </c>
      <c r="K81">
        <v>41121.578472222223</v>
      </c>
      <c r="L81">
        <v>1</v>
      </c>
      <c r="M81">
        <v>41121.578472222223</v>
      </c>
      <c r="N81">
        <v>41121.578472222223</v>
      </c>
      <c r="O81">
        <v>1</v>
      </c>
    </row>
    <row r="82" spans="1:15" x14ac:dyDescent="0.25">
      <c r="A82">
        <v>40850.333333333336</v>
      </c>
      <c r="B82">
        <v>41169.423611111109</v>
      </c>
      <c r="C82">
        <v>0</v>
      </c>
      <c r="D82">
        <v>40850.333333333336</v>
      </c>
      <c r="E82">
        <v>40932.476388888892</v>
      </c>
      <c r="F82">
        <v>1</v>
      </c>
      <c r="G82">
        <v>40932.476388888892</v>
      </c>
      <c r="H82">
        <v>41127.390277777777</v>
      </c>
      <c r="I82">
        <v>1</v>
      </c>
      <c r="J82">
        <v>41127.390277777777</v>
      </c>
      <c r="K82">
        <v>41169.423611111109</v>
      </c>
      <c r="L82">
        <v>1</v>
      </c>
      <c r="M82">
        <v>41169.423611111109</v>
      </c>
      <c r="N82">
        <v>41169.423611111109</v>
      </c>
      <c r="O82">
        <v>1</v>
      </c>
    </row>
    <row r="83" spans="1:15" x14ac:dyDescent="0.25">
      <c r="A83">
        <v>40850.333333333336</v>
      </c>
      <c r="B83">
        <v>41137.449999999997</v>
      </c>
      <c r="C83">
        <v>0</v>
      </c>
      <c r="D83">
        <v>40850.333333333336</v>
      </c>
      <c r="E83">
        <v>40938.571527777778</v>
      </c>
      <c r="F83">
        <v>1</v>
      </c>
      <c r="G83">
        <v>40938.571527777778</v>
      </c>
      <c r="H83">
        <v>41095.695138888892</v>
      </c>
      <c r="I83">
        <v>1</v>
      </c>
      <c r="J83">
        <v>41095.695138888892</v>
      </c>
      <c r="K83">
        <v>41137.449999999997</v>
      </c>
      <c r="L83">
        <v>1</v>
      </c>
      <c r="M83">
        <v>41137.449999999997</v>
      </c>
      <c r="N83">
        <v>41137.449999999997</v>
      </c>
      <c r="O83">
        <v>1</v>
      </c>
    </row>
    <row r="84" spans="1:15" x14ac:dyDescent="0.25">
      <c r="A84">
        <v>40850.333333333336</v>
      </c>
      <c r="B84">
        <v>41191.359722222223</v>
      </c>
      <c r="C84">
        <v>0</v>
      </c>
      <c r="D84">
        <v>40850.333333333336</v>
      </c>
      <c r="E84">
        <v>40925.366666666669</v>
      </c>
      <c r="F84">
        <v>1</v>
      </c>
      <c r="G84">
        <v>40925.366666666669</v>
      </c>
      <c r="H84">
        <v>41095.658333333333</v>
      </c>
      <c r="I84">
        <v>1</v>
      </c>
      <c r="J84">
        <v>41095.658333333333</v>
      </c>
      <c r="K84">
        <v>41164.554861111108</v>
      </c>
      <c r="L84">
        <v>1</v>
      </c>
      <c r="M84">
        <v>41164.554861111108</v>
      </c>
      <c r="N84">
        <v>41191.359722222223</v>
      </c>
      <c r="O84">
        <v>1</v>
      </c>
    </row>
    <row r="85" spans="1:15" x14ac:dyDescent="0.25">
      <c r="A85">
        <v>40850.333333333336</v>
      </c>
      <c r="B85">
        <v>41122.400000000001</v>
      </c>
      <c r="C85">
        <v>0</v>
      </c>
      <c r="D85">
        <v>40850.333333333336</v>
      </c>
      <c r="E85">
        <v>40928.493055555555</v>
      </c>
      <c r="F85">
        <v>1</v>
      </c>
      <c r="G85">
        <v>40928.493055555555</v>
      </c>
      <c r="H85">
        <v>41080.648611111108</v>
      </c>
      <c r="I85">
        <v>1</v>
      </c>
      <c r="J85">
        <v>41080.648611111108</v>
      </c>
      <c r="K85">
        <v>41122.400000000001</v>
      </c>
      <c r="L85">
        <v>1</v>
      </c>
      <c r="M85">
        <v>41122.400000000001</v>
      </c>
      <c r="N85">
        <v>41122.400000000001</v>
      </c>
      <c r="O85">
        <v>1</v>
      </c>
    </row>
    <row r="86" spans="1:15" x14ac:dyDescent="0.25">
      <c r="A86">
        <v>40850.333333333336</v>
      </c>
      <c r="B86">
        <v>41187.44027777778</v>
      </c>
      <c r="C86">
        <v>0</v>
      </c>
      <c r="D86">
        <v>40850.333333333336</v>
      </c>
      <c r="E86">
        <v>40933.574999999997</v>
      </c>
      <c r="F86">
        <v>1</v>
      </c>
      <c r="G86">
        <v>40933.574999999997</v>
      </c>
      <c r="H86">
        <v>41117.476388888892</v>
      </c>
      <c r="I86">
        <v>1</v>
      </c>
      <c r="J86">
        <v>41117.476388888892</v>
      </c>
      <c r="K86">
        <v>41187.44027777778</v>
      </c>
      <c r="L86">
        <v>1</v>
      </c>
      <c r="M86">
        <v>41187.44027777778</v>
      </c>
      <c r="N86">
        <v>41187.44027777778</v>
      </c>
      <c r="O86">
        <v>1</v>
      </c>
    </row>
    <row r="87" spans="1:15" x14ac:dyDescent="0.25">
      <c r="A87">
        <v>40850.333333333336</v>
      </c>
      <c r="B87">
        <v>41169.595138888886</v>
      </c>
      <c r="C87">
        <v>0</v>
      </c>
      <c r="D87">
        <v>40850.333333333336</v>
      </c>
      <c r="E87">
        <v>40932.396527777775</v>
      </c>
      <c r="F87">
        <v>1</v>
      </c>
      <c r="G87">
        <v>40932.396527777775</v>
      </c>
      <c r="H87">
        <v>41103.413194444445</v>
      </c>
      <c r="I87">
        <v>1</v>
      </c>
      <c r="J87">
        <v>41103.413194444445</v>
      </c>
      <c r="K87">
        <v>41143.453472222223</v>
      </c>
      <c r="L87">
        <v>1</v>
      </c>
      <c r="M87">
        <v>41143.453472222223</v>
      </c>
      <c r="N87">
        <v>41169.595138888886</v>
      </c>
      <c r="O87">
        <v>1</v>
      </c>
    </row>
    <row r="88" spans="1:15" x14ac:dyDescent="0.25">
      <c r="A88">
        <v>40850.333333333336</v>
      </c>
      <c r="B88">
        <v>41191.413194444445</v>
      </c>
      <c r="C88">
        <v>0</v>
      </c>
      <c r="D88">
        <v>40850.333333333336</v>
      </c>
      <c r="E88">
        <v>40945.363194444442</v>
      </c>
      <c r="F88">
        <v>1</v>
      </c>
      <c r="G88">
        <v>40945.363194444442</v>
      </c>
      <c r="H88">
        <v>41123.634722222225</v>
      </c>
      <c r="I88">
        <v>1</v>
      </c>
      <c r="J88">
        <v>41123.634722222225</v>
      </c>
      <c r="K88">
        <v>41165.35</v>
      </c>
      <c r="L88">
        <v>1</v>
      </c>
      <c r="M88">
        <v>41165.35</v>
      </c>
      <c r="N88">
        <v>41191.413194444445</v>
      </c>
      <c r="O88">
        <v>1</v>
      </c>
    </row>
    <row r="89" spans="1:15" x14ac:dyDescent="0.25">
      <c r="A89">
        <v>40850.333333333336</v>
      </c>
      <c r="B89">
        <v>41152.449999999997</v>
      </c>
      <c r="C89">
        <v>0</v>
      </c>
      <c r="D89">
        <v>40850.333333333336</v>
      </c>
      <c r="E89">
        <v>40925.473611111112</v>
      </c>
      <c r="F89">
        <v>1</v>
      </c>
      <c r="G89">
        <v>40925.473611111112</v>
      </c>
      <c r="H89">
        <v>41085.591666666667</v>
      </c>
      <c r="I89">
        <v>1</v>
      </c>
      <c r="J89">
        <v>41085.591666666667</v>
      </c>
      <c r="K89">
        <v>41128.56527777778</v>
      </c>
      <c r="L89">
        <v>1</v>
      </c>
      <c r="M89">
        <v>41128.56527777778</v>
      </c>
      <c r="N89">
        <v>41152.449999999997</v>
      </c>
      <c r="O89">
        <v>1</v>
      </c>
    </row>
    <row r="90" spans="1:15" x14ac:dyDescent="0.25">
      <c r="A90">
        <v>40850.333333333336</v>
      </c>
      <c r="B90">
        <v>41135.588194444441</v>
      </c>
      <c r="C90">
        <v>0</v>
      </c>
      <c r="D90">
        <v>40850.333333333336</v>
      </c>
      <c r="E90">
        <v>40928.574999999997</v>
      </c>
      <c r="F90">
        <v>1</v>
      </c>
      <c r="G90">
        <v>40928.574999999997</v>
      </c>
      <c r="H90">
        <v>41094.476388888892</v>
      </c>
      <c r="I90">
        <v>1</v>
      </c>
      <c r="J90">
        <v>41094.476388888892</v>
      </c>
      <c r="K90">
        <v>41135.588194444441</v>
      </c>
      <c r="L90">
        <v>1</v>
      </c>
      <c r="M90">
        <v>41135.588194444441</v>
      </c>
      <c r="N90">
        <v>41135.588194444441</v>
      </c>
      <c r="O90">
        <v>1</v>
      </c>
    </row>
    <row r="91" spans="1:15" x14ac:dyDescent="0.25">
      <c r="A91">
        <v>40850.333333333336</v>
      </c>
      <c r="B91">
        <v>41183.591666666667</v>
      </c>
      <c r="C91">
        <v>0</v>
      </c>
      <c r="D91">
        <v>40850.333333333336</v>
      </c>
      <c r="E91">
        <v>40928.631944444445</v>
      </c>
      <c r="F91">
        <v>1</v>
      </c>
      <c r="G91">
        <v>40928.631944444445</v>
      </c>
      <c r="H91">
        <v>41109.373611111114</v>
      </c>
      <c r="I91">
        <v>1</v>
      </c>
      <c r="J91">
        <v>41109.373611111114</v>
      </c>
      <c r="K91">
        <v>41155.409722222219</v>
      </c>
      <c r="L91">
        <v>1</v>
      </c>
      <c r="M91">
        <v>41155.409722222219</v>
      </c>
      <c r="N91">
        <v>41183.591666666667</v>
      </c>
      <c r="O91">
        <v>1</v>
      </c>
    </row>
    <row r="92" spans="1:15" x14ac:dyDescent="0.25">
      <c r="A92">
        <v>40850.333333333336</v>
      </c>
      <c r="B92">
        <v>41145.453472222223</v>
      </c>
      <c r="C92">
        <v>0</v>
      </c>
      <c r="D92">
        <v>40850.333333333336</v>
      </c>
      <c r="E92">
        <v>40940.409722222219</v>
      </c>
      <c r="F92">
        <v>1</v>
      </c>
      <c r="G92">
        <v>40940.409722222219</v>
      </c>
      <c r="H92">
        <v>41100.621527777781</v>
      </c>
      <c r="I92">
        <v>1</v>
      </c>
      <c r="J92">
        <v>41100.621527777781</v>
      </c>
      <c r="K92">
        <v>41145.453472222223</v>
      </c>
      <c r="L92">
        <v>1</v>
      </c>
      <c r="M92">
        <v>41145.453472222223</v>
      </c>
      <c r="N92">
        <v>41145.453472222223</v>
      </c>
      <c r="O92">
        <v>1</v>
      </c>
    </row>
    <row r="93" spans="1:15" x14ac:dyDescent="0.25">
      <c r="A93">
        <v>40850.333333333336</v>
      </c>
      <c r="B93">
        <v>41141.456944444442</v>
      </c>
      <c r="C93">
        <v>0</v>
      </c>
      <c r="D93">
        <v>40850.333333333336</v>
      </c>
      <c r="E93">
        <v>40925.698611111111</v>
      </c>
      <c r="F93">
        <v>1</v>
      </c>
      <c r="G93">
        <v>40925.698611111111</v>
      </c>
      <c r="H93">
        <v>41099.625</v>
      </c>
      <c r="I93">
        <v>1</v>
      </c>
      <c r="J93">
        <v>41099.625</v>
      </c>
      <c r="K93">
        <v>41141.456944444442</v>
      </c>
      <c r="L93">
        <v>1</v>
      </c>
      <c r="M93">
        <v>41141.456944444442</v>
      </c>
      <c r="N93">
        <v>41141.456944444442</v>
      </c>
      <c r="O93">
        <v>1</v>
      </c>
    </row>
    <row r="94" spans="1:15" x14ac:dyDescent="0.25">
      <c r="A94">
        <v>40850.333333333336</v>
      </c>
      <c r="B94">
        <v>41169.654861111114</v>
      </c>
      <c r="C94">
        <v>0</v>
      </c>
      <c r="D94">
        <v>40850.333333333336</v>
      </c>
      <c r="E94">
        <v>40941.681944444441</v>
      </c>
      <c r="F94">
        <v>1</v>
      </c>
      <c r="G94">
        <v>40941.681944444441</v>
      </c>
      <c r="H94">
        <v>41122.386805555558</v>
      </c>
      <c r="I94">
        <v>1</v>
      </c>
      <c r="J94">
        <v>41122.386805555558</v>
      </c>
      <c r="K94">
        <v>41169.654861111114</v>
      </c>
      <c r="L94">
        <v>1</v>
      </c>
      <c r="M94">
        <v>41169.654861111114</v>
      </c>
      <c r="N94">
        <v>41169.654861111114</v>
      </c>
      <c r="O94">
        <v>1</v>
      </c>
    </row>
    <row r="95" spans="1:15" x14ac:dyDescent="0.25">
      <c r="A95">
        <v>40850.333333333336</v>
      </c>
      <c r="B95">
        <v>41155.443055555559</v>
      </c>
      <c r="C95">
        <v>0</v>
      </c>
      <c r="D95">
        <v>40850.333333333336</v>
      </c>
      <c r="E95">
        <v>40940.459722222222</v>
      </c>
      <c r="F95">
        <v>1</v>
      </c>
      <c r="G95">
        <v>40940.459722222222</v>
      </c>
      <c r="H95">
        <v>41110.611805555556</v>
      </c>
      <c r="I95">
        <v>1</v>
      </c>
      <c r="J95">
        <v>41110.611805555556</v>
      </c>
      <c r="K95">
        <v>41155.443055555559</v>
      </c>
      <c r="L95">
        <v>1</v>
      </c>
      <c r="M95">
        <v>41155.443055555559</v>
      </c>
      <c r="N95">
        <v>41155.443055555559</v>
      </c>
      <c r="O95">
        <v>1</v>
      </c>
    </row>
    <row r="96" spans="1:15" x14ac:dyDescent="0.25">
      <c r="A96">
        <v>40850.333333333336</v>
      </c>
      <c r="B96">
        <v>41190.423611111109</v>
      </c>
      <c r="C96">
        <v>0</v>
      </c>
      <c r="D96">
        <v>40850.333333333336</v>
      </c>
      <c r="E96">
        <v>40928.618055555555</v>
      </c>
      <c r="F96">
        <v>1</v>
      </c>
      <c r="G96">
        <v>40928.618055555555</v>
      </c>
      <c r="H96">
        <v>41110.675000000003</v>
      </c>
      <c r="I96">
        <v>1</v>
      </c>
      <c r="J96">
        <v>41110.675000000003</v>
      </c>
      <c r="K96">
        <v>41158.48333333333</v>
      </c>
      <c r="L96">
        <v>1</v>
      </c>
      <c r="M96">
        <v>41158.48333333333</v>
      </c>
      <c r="N96">
        <v>41190.423611111109</v>
      </c>
      <c r="O96">
        <v>1</v>
      </c>
    </row>
    <row r="97" spans="1:15" x14ac:dyDescent="0.25">
      <c r="A97">
        <v>40850.333333333336</v>
      </c>
      <c r="B97">
        <v>41186.340277777781</v>
      </c>
      <c r="C97">
        <v>0</v>
      </c>
      <c r="D97">
        <v>40850.333333333336</v>
      </c>
      <c r="E97">
        <v>40945.379861111112</v>
      </c>
      <c r="F97">
        <v>1</v>
      </c>
      <c r="G97">
        <v>40945.379861111112</v>
      </c>
      <c r="H97">
        <v>41106.393055555556</v>
      </c>
      <c r="I97">
        <v>1</v>
      </c>
      <c r="J97">
        <v>41106.393055555556</v>
      </c>
      <c r="K97">
        <v>41186.340277777781</v>
      </c>
      <c r="L97">
        <v>1</v>
      </c>
      <c r="M97">
        <v>41186.340277777781</v>
      </c>
      <c r="N97">
        <v>41186.340277777781</v>
      </c>
      <c r="O97">
        <v>1</v>
      </c>
    </row>
    <row r="98" spans="1:15" x14ac:dyDescent="0.25">
      <c r="A98">
        <v>40850.333333333336</v>
      </c>
      <c r="B98">
        <v>41144.490277777775</v>
      </c>
      <c r="C98">
        <v>0</v>
      </c>
      <c r="D98">
        <v>40850.333333333336</v>
      </c>
      <c r="E98">
        <v>40931.661805555559</v>
      </c>
      <c r="F98">
        <v>1</v>
      </c>
      <c r="G98">
        <v>40931.661805555559</v>
      </c>
      <c r="H98">
        <v>41103.558333333334</v>
      </c>
      <c r="I98">
        <v>1</v>
      </c>
      <c r="J98">
        <v>41103.558333333334</v>
      </c>
      <c r="K98">
        <v>41144.490277777775</v>
      </c>
      <c r="L98">
        <v>1</v>
      </c>
      <c r="M98">
        <v>41144.490277777775</v>
      </c>
      <c r="N98">
        <v>41144.490277777775</v>
      </c>
      <c r="O98">
        <v>1</v>
      </c>
    </row>
    <row r="99" spans="1:15" x14ac:dyDescent="0.25">
      <c r="A99">
        <v>40850.333333333336</v>
      </c>
      <c r="B99">
        <v>41171.493055555555</v>
      </c>
      <c r="C99">
        <v>0</v>
      </c>
      <c r="D99">
        <v>40850.333333333336</v>
      </c>
      <c r="E99">
        <v>40932.588194444441</v>
      </c>
      <c r="F99">
        <v>1</v>
      </c>
      <c r="G99">
        <v>40932.588194444441</v>
      </c>
      <c r="H99">
        <v>41088.601388888892</v>
      </c>
      <c r="I99">
        <v>1</v>
      </c>
      <c r="J99">
        <v>41088.601388888892</v>
      </c>
      <c r="K99">
        <v>41171.493055555555</v>
      </c>
      <c r="L99">
        <v>1</v>
      </c>
      <c r="M99">
        <v>41171.493055555555</v>
      </c>
      <c r="N99">
        <v>41171.493055555555</v>
      </c>
      <c r="O99">
        <v>1</v>
      </c>
    </row>
    <row r="100" spans="1:15" x14ac:dyDescent="0.25">
      <c r="A100">
        <v>40850.333333333336</v>
      </c>
      <c r="B100">
        <v>41120.701388888891</v>
      </c>
      <c r="C100">
        <v>0</v>
      </c>
      <c r="D100">
        <v>40850.333333333336</v>
      </c>
      <c r="E100">
        <v>40926.60833333333</v>
      </c>
      <c r="F100">
        <v>1</v>
      </c>
      <c r="G100">
        <v>40926.60833333333</v>
      </c>
      <c r="H100">
        <v>41079.678472222222</v>
      </c>
      <c r="I100">
        <v>1</v>
      </c>
      <c r="J100">
        <v>41079.678472222222</v>
      </c>
      <c r="K100">
        <v>41120.701388888891</v>
      </c>
      <c r="L100">
        <v>1</v>
      </c>
      <c r="M100">
        <v>41120.701388888891</v>
      </c>
      <c r="N100">
        <v>41120.701388888891</v>
      </c>
      <c r="O100">
        <v>1</v>
      </c>
    </row>
    <row r="101" spans="1:15" x14ac:dyDescent="0.25">
      <c r="A101">
        <v>40850.333333333336</v>
      </c>
      <c r="B101">
        <v>41234.558333333334</v>
      </c>
      <c r="C101">
        <v>0</v>
      </c>
      <c r="D101">
        <v>40850.333333333336</v>
      </c>
      <c r="E101">
        <v>40953.376388888886</v>
      </c>
      <c r="F101">
        <v>1</v>
      </c>
      <c r="G101">
        <v>40953.376388888886</v>
      </c>
      <c r="H101">
        <v>41123.561805555553</v>
      </c>
      <c r="I101">
        <v>1</v>
      </c>
      <c r="J101">
        <v>41123.561805555553</v>
      </c>
      <c r="K101">
        <v>41205.661805555559</v>
      </c>
      <c r="L101">
        <v>1</v>
      </c>
      <c r="M101">
        <v>41205.661805555559</v>
      </c>
      <c r="N101">
        <v>41234.558333333334</v>
      </c>
      <c r="O101">
        <v>1</v>
      </c>
    </row>
    <row r="102" spans="1:15" x14ac:dyDescent="0.25">
      <c r="A102">
        <v>40850.333333333336</v>
      </c>
      <c r="B102">
        <v>41191.658333333333</v>
      </c>
      <c r="C102">
        <v>0</v>
      </c>
      <c r="D102">
        <v>40850.333333333336</v>
      </c>
      <c r="E102">
        <v>40924.631944444445</v>
      </c>
      <c r="F102">
        <v>1</v>
      </c>
      <c r="G102">
        <v>40924.631944444445</v>
      </c>
      <c r="H102">
        <v>41078.490277777775</v>
      </c>
      <c r="I102">
        <v>1</v>
      </c>
      <c r="J102">
        <v>41078.490277777775</v>
      </c>
      <c r="K102">
        <v>41163.598611111112</v>
      </c>
      <c r="L102">
        <v>1</v>
      </c>
      <c r="M102">
        <v>41163.598611111112</v>
      </c>
      <c r="N102">
        <v>41191.658333333333</v>
      </c>
      <c r="O102">
        <v>1</v>
      </c>
    </row>
    <row r="103" spans="1:15" x14ac:dyDescent="0.25">
      <c r="A103">
        <v>40850.333333333336</v>
      </c>
      <c r="B103">
        <v>41164.591666666667</v>
      </c>
      <c r="C103">
        <v>0</v>
      </c>
      <c r="D103">
        <v>40850.333333333336</v>
      </c>
      <c r="E103">
        <v>40939.496527777781</v>
      </c>
      <c r="F103">
        <v>1</v>
      </c>
      <c r="G103">
        <v>40939.496527777781</v>
      </c>
      <c r="H103">
        <v>41102.416666666664</v>
      </c>
      <c r="I103">
        <v>1</v>
      </c>
      <c r="J103">
        <v>41102.416666666664</v>
      </c>
      <c r="K103">
        <v>41141.591666666667</v>
      </c>
      <c r="L103">
        <v>1</v>
      </c>
      <c r="M103">
        <v>41141.591666666667</v>
      </c>
      <c r="N103">
        <v>41164.591666666667</v>
      </c>
      <c r="O103">
        <v>1</v>
      </c>
    </row>
    <row r="104" spans="1:15" x14ac:dyDescent="0.25">
      <c r="A104">
        <v>40850.333333333336</v>
      </c>
      <c r="B104">
        <v>41163.578472222223</v>
      </c>
      <c r="C104">
        <v>0</v>
      </c>
      <c r="D104">
        <v>40850.333333333336</v>
      </c>
      <c r="E104">
        <v>40939.691666666666</v>
      </c>
      <c r="F104">
        <v>1</v>
      </c>
      <c r="G104">
        <v>40939.691666666666</v>
      </c>
      <c r="H104">
        <v>41117.433333333334</v>
      </c>
      <c r="I104">
        <v>1</v>
      </c>
      <c r="J104">
        <v>41117.433333333334</v>
      </c>
      <c r="K104">
        <v>41163.578472222223</v>
      </c>
      <c r="L104">
        <v>1</v>
      </c>
      <c r="M104">
        <v>41163.578472222223</v>
      </c>
      <c r="N104">
        <v>41163.578472222223</v>
      </c>
      <c r="O104">
        <v>1</v>
      </c>
    </row>
    <row r="105" spans="1:15" x14ac:dyDescent="0.25">
      <c r="A105">
        <v>40850.333333333336</v>
      </c>
      <c r="B105">
        <v>41173.5</v>
      </c>
      <c r="C105">
        <v>0</v>
      </c>
      <c r="D105">
        <v>40850.333333333336</v>
      </c>
      <c r="E105">
        <v>40939.406944444447</v>
      </c>
      <c r="F105">
        <v>1</v>
      </c>
      <c r="G105">
        <v>40939.406944444447</v>
      </c>
      <c r="H105">
        <v>41110.493055555555</v>
      </c>
      <c r="I105">
        <v>1</v>
      </c>
      <c r="J105">
        <v>41110.493055555555</v>
      </c>
      <c r="K105">
        <v>41151.631944444445</v>
      </c>
      <c r="L105">
        <v>1</v>
      </c>
      <c r="M105">
        <v>41151.631944444445</v>
      </c>
      <c r="N105">
        <v>41173.5</v>
      </c>
      <c r="O105">
        <v>1</v>
      </c>
    </row>
    <row r="106" spans="1:15" x14ac:dyDescent="0.25">
      <c r="A106">
        <v>40850.333333333336</v>
      </c>
      <c r="B106">
        <v>41130.615277777775</v>
      </c>
      <c r="C106">
        <v>0</v>
      </c>
      <c r="D106">
        <v>40850.333333333336</v>
      </c>
      <c r="E106">
        <v>40935.466666666667</v>
      </c>
      <c r="F106">
        <v>1</v>
      </c>
      <c r="G106">
        <v>40935.466666666667</v>
      </c>
      <c r="H106">
        <v>41093.625</v>
      </c>
      <c r="I106">
        <v>1</v>
      </c>
      <c r="J106">
        <v>41093.625</v>
      </c>
      <c r="K106">
        <v>41130.615277777775</v>
      </c>
      <c r="L106">
        <v>1</v>
      </c>
      <c r="M106">
        <v>41130.615277777775</v>
      </c>
      <c r="N106">
        <v>41130.615277777775</v>
      </c>
      <c r="O106">
        <v>1</v>
      </c>
    </row>
    <row r="107" spans="1:15" x14ac:dyDescent="0.25">
      <c r="A107">
        <v>40850.333333333336</v>
      </c>
      <c r="B107">
        <v>41208.370138888888</v>
      </c>
      <c r="C107">
        <v>0</v>
      </c>
      <c r="D107">
        <v>40850.333333333336</v>
      </c>
      <c r="E107">
        <v>40938.376388888886</v>
      </c>
      <c r="F107">
        <v>1</v>
      </c>
      <c r="G107">
        <v>40938.376388888886</v>
      </c>
      <c r="H107">
        <v>41113.40347222222</v>
      </c>
      <c r="I107">
        <v>1</v>
      </c>
      <c r="J107">
        <v>41113.40347222222</v>
      </c>
      <c r="K107">
        <v>41208.370138888888</v>
      </c>
      <c r="L107">
        <v>1</v>
      </c>
      <c r="M107">
        <v>41208.370138888888</v>
      </c>
      <c r="N107">
        <v>41208.370138888888</v>
      </c>
      <c r="O107">
        <v>1</v>
      </c>
    </row>
    <row r="108" spans="1:15" x14ac:dyDescent="0.25">
      <c r="A108">
        <v>40850.333333333336</v>
      </c>
      <c r="B108">
        <v>41149.466666666667</v>
      </c>
      <c r="C108">
        <v>0</v>
      </c>
      <c r="D108">
        <v>40850.333333333336</v>
      </c>
      <c r="E108">
        <v>40927.691666666666</v>
      </c>
      <c r="F108">
        <v>1</v>
      </c>
      <c r="G108">
        <v>40927.691666666666</v>
      </c>
      <c r="H108">
        <v>41082.64166666667</v>
      </c>
      <c r="I108">
        <v>1</v>
      </c>
      <c r="J108">
        <v>41082.64166666667</v>
      </c>
      <c r="K108">
        <v>41121.416666666664</v>
      </c>
      <c r="L108">
        <v>1</v>
      </c>
      <c r="M108">
        <v>41121.416666666664</v>
      </c>
      <c r="N108">
        <v>41149.466666666667</v>
      </c>
      <c r="O108">
        <v>1</v>
      </c>
    </row>
    <row r="109" spans="1:15" x14ac:dyDescent="0.25">
      <c r="A109">
        <v>40850.333333333336</v>
      </c>
      <c r="B109">
        <v>41157.353472222225</v>
      </c>
      <c r="C109">
        <v>0</v>
      </c>
      <c r="D109">
        <v>40850.333333333336</v>
      </c>
      <c r="E109">
        <v>40931.581944444442</v>
      </c>
      <c r="F109">
        <v>1</v>
      </c>
      <c r="G109">
        <v>40931.581944444442</v>
      </c>
      <c r="H109">
        <v>41081.60833333333</v>
      </c>
      <c r="I109">
        <v>1</v>
      </c>
      <c r="J109">
        <v>41081.60833333333</v>
      </c>
      <c r="K109">
        <v>41124.631944444445</v>
      </c>
      <c r="L109">
        <v>1</v>
      </c>
      <c r="M109">
        <v>41124.631944444445</v>
      </c>
      <c r="N109">
        <v>41157.353472222225</v>
      </c>
      <c r="O109">
        <v>1</v>
      </c>
    </row>
    <row r="110" spans="1:15" x14ac:dyDescent="0.25">
      <c r="A110">
        <v>40850.333333333336</v>
      </c>
      <c r="B110">
        <v>41144.376388888886</v>
      </c>
      <c r="C110">
        <v>0</v>
      </c>
      <c r="D110">
        <v>40850.333333333336</v>
      </c>
      <c r="E110">
        <v>40927.376388888886</v>
      </c>
      <c r="F110">
        <v>1</v>
      </c>
      <c r="G110">
        <v>40927.376388888886</v>
      </c>
      <c r="H110">
        <v>41101.688194444447</v>
      </c>
      <c r="I110">
        <v>1</v>
      </c>
      <c r="J110">
        <v>41101.688194444447</v>
      </c>
      <c r="K110">
        <v>41144.376388888886</v>
      </c>
      <c r="L110">
        <v>1</v>
      </c>
      <c r="M110">
        <v>41144.376388888886</v>
      </c>
      <c r="N110">
        <v>41144.376388888886</v>
      </c>
      <c r="O110">
        <v>1</v>
      </c>
    </row>
    <row r="111" spans="1:15" x14ac:dyDescent="0.25">
      <c r="A111">
        <v>40850.333333333336</v>
      </c>
      <c r="B111">
        <v>41135.691666666666</v>
      </c>
      <c r="C111">
        <v>0</v>
      </c>
      <c r="D111">
        <v>40850.333333333336</v>
      </c>
      <c r="E111">
        <v>40927.456944444442</v>
      </c>
      <c r="F111">
        <v>1</v>
      </c>
      <c r="G111">
        <v>40927.456944444442</v>
      </c>
      <c r="H111">
        <v>41095.459722222222</v>
      </c>
      <c r="I111">
        <v>1</v>
      </c>
      <c r="J111">
        <v>41095.459722222222</v>
      </c>
      <c r="K111">
        <v>41135.691666666666</v>
      </c>
      <c r="L111">
        <v>1</v>
      </c>
      <c r="M111">
        <v>41135.691666666666</v>
      </c>
      <c r="N111">
        <v>41135.691666666666</v>
      </c>
      <c r="O111">
        <v>1</v>
      </c>
    </row>
    <row r="112" spans="1:15" x14ac:dyDescent="0.25">
      <c r="A112">
        <v>40850.333333333336</v>
      </c>
      <c r="B112">
        <v>41134.598611111112</v>
      </c>
      <c r="C112">
        <v>0</v>
      </c>
      <c r="D112">
        <v>40850.333333333336</v>
      </c>
      <c r="E112">
        <v>40942.406944444447</v>
      </c>
      <c r="F112">
        <v>1</v>
      </c>
      <c r="G112">
        <v>40942.406944444447</v>
      </c>
      <c r="H112">
        <v>41088.5</v>
      </c>
      <c r="I112">
        <v>1</v>
      </c>
      <c r="J112">
        <v>41088.541666666664</v>
      </c>
      <c r="K112">
        <v>41134.598611111112</v>
      </c>
      <c r="L112">
        <v>1</v>
      </c>
      <c r="M112">
        <v>41134.598611111112</v>
      </c>
      <c r="N112">
        <v>41134.598611111112</v>
      </c>
      <c r="O112">
        <v>1</v>
      </c>
    </row>
    <row r="113" spans="1:15" x14ac:dyDescent="0.25">
      <c r="A113">
        <v>40850.333333333336</v>
      </c>
      <c r="B113">
        <v>41215.353472222225</v>
      </c>
      <c r="C113">
        <v>0</v>
      </c>
      <c r="D113">
        <v>40850.333333333336</v>
      </c>
      <c r="E113">
        <v>40927.413194444445</v>
      </c>
      <c r="F113">
        <v>1</v>
      </c>
      <c r="G113">
        <v>40927.413194444445</v>
      </c>
      <c r="H113">
        <v>41089.416666666664</v>
      </c>
      <c r="I113">
        <v>1</v>
      </c>
      <c r="J113">
        <v>41089.416666666664</v>
      </c>
      <c r="K113">
        <v>41186.413194444445</v>
      </c>
      <c r="L113">
        <v>1</v>
      </c>
      <c r="M113">
        <v>41186.413194444445</v>
      </c>
      <c r="N113">
        <v>41215.353472222225</v>
      </c>
      <c r="O113">
        <v>1</v>
      </c>
    </row>
    <row r="114" spans="1:15" x14ac:dyDescent="0.25">
      <c r="A114">
        <v>40850.333333333336</v>
      </c>
      <c r="B114">
        <v>41180.615277777775</v>
      </c>
      <c r="C114">
        <v>0</v>
      </c>
      <c r="D114">
        <v>40850.333333333336</v>
      </c>
      <c r="E114">
        <v>40945.423611111109</v>
      </c>
      <c r="F114">
        <v>1</v>
      </c>
      <c r="G114">
        <v>40945.423611111109</v>
      </c>
      <c r="H114">
        <v>41106.493055555555</v>
      </c>
      <c r="I114">
        <v>1</v>
      </c>
      <c r="J114">
        <v>41106.493055555555</v>
      </c>
      <c r="K114">
        <v>41150.688194444447</v>
      </c>
      <c r="L114">
        <v>1</v>
      </c>
      <c r="M114">
        <v>41150.688194444447</v>
      </c>
      <c r="N114">
        <v>41180.615277777775</v>
      </c>
      <c r="O114">
        <v>1</v>
      </c>
    </row>
    <row r="115" spans="1:15" x14ac:dyDescent="0.25">
      <c r="A115">
        <v>40850.333333333336</v>
      </c>
      <c r="B115">
        <v>41199.40347222222</v>
      </c>
      <c r="C115">
        <v>0</v>
      </c>
      <c r="D115">
        <v>40850.333333333336</v>
      </c>
      <c r="E115">
        <v>40947.588194444441</v>
      </c>
      <c r="F115">
        <v>1</v>
      </c>
      <c r="G115">
        <v>40947.588194444441</v>
      </c>
      <c r="H115">
        <v>41124.406944444447</v>
      </c>
      <c r="I115">
        <v>1</v>
      </c>
      <c r="J115">
        <v>41124.406944444447</v>
      </c>
      <c r="K115">
        <v>41164.466666666667</v>
      </c>
      <c r="L115">
        <v>1</v>
      </c>
      <c r="M115">
        <v>41164.466666666667</v>
      </c>
      <c r="N115">
        <v>41199.40347222222</v>
      </c>
      <c r="O115">
        <v>1</v>
      </c>
    </row>
    <row r="116" spans="1:15" x14ac:dyDescent="0.25">
      <c r="A116">
        <v>40850.333333333336</v>
      </c>
      <c r="B116">
        <v>41130.584722222222</v>
      </c>
      <c r="C116">
        <v>0</v>
      </c>
      <c r="D116">
        <v>40850.333333333336</v>
      </c>
      <c r="E116">
        <v>40926.359722222223</v>
      </c>
      <c r="F116">
        <v>1</v>
      </c>
      <c r="G116">
        <v>40926.359722222223</v>
      </c>
      <c r="H116">
        <v>41088.393055555556</v>
      </c>
      <c r="I116">
        <v>1</v>
      </c>
      <c r="J116">
        <v>41088.393055555556</v>
      </c>
      <c r="K116">
        <v>41130.584722222222</v>
      </c>
      <c r="L116">
        <v>1</v>
      </c>
      <c r="M116">
        <v>41130.584722222222</v>
      </c>
      <c r="N116">
        <v>41130.584722222222</v>
      </c>
      <c r="O116">
        <v>1</v>
      </c>
    </row>
    <row r="117" spans="1:15" x14ac:dyDescent="0.25">
      <c r="A117">
        <v>40850.333333333336</v>
      </c>
      <c r="B117">
        <v>41190.456944444442</v>
      </c>
      <c r="C117">
        <v>0</v>
      </c>
      <c r="D117">
        <v>40850.333333333336</v>
      </c>
      <c r="E117">
        <v>40942.561805555553</v>
      </c>
      <c r="F117">
        <v>1</v>
      </c>
      <c r="G117">
        <v>40942.561805555553</v>
      </c>
      <c r="H117">
        <v>41120.386805555558</v>
      </c>
      <c r="I117">
        <v>1</v>
      </c>
      <c r="J117">
        <v>41120.386805555558</v>
      </c>
      <c r="K117">
        <v>41162.561805555553</v>
      </c>
      <c r="L117">
        <v>1</v>
      </c>
      <c r="M117">
        <v>41162.561805555553</v>
      </c>
      <c r="N117">
        <v>41190.456944444442</v>
      </c>
      <c r="O117">
        <v>1</v>
      </c>
    </row>
    <row r="118" spans="1:15" x14ac:dyDescent="0.25">
      <c r="A118">
        <v>40850.333333333336</v>
      </c>
      <c r="B118">
        <v>41178.638194444444</v>
      </c>
      <c r="C118">
        <v>0</v>
      </c>
      <c r="D118">
        <v>40850.333333333336</v>
      </c>
      <c r="E118">
        <v>40934.396527777775</v>
      </c>
      <c r="F118">
        <v>1</v>
      </c>
      <c r="G118">
        <v>40934.396527777775</v>
      </c>
      <c r="H118">
        <v>41100.470138888886</v>
      </c>
      <c r="I118">
        <v>1</v>
      </c>
      <c r="J118">
        <v>41100.470138888886</v>
      </c>
      <c r="K118">
        <v>41143.5</v>
      </c>
      <c r="L118">
        <v>1</v>
      </c>
      <c r="M118">
        <v>41143.5</v>
      </c>
      <c r="N118">
        <v>41178.638194444444</v>
      </c>
      <c r="O118">
        <v>1</v>
      </c>
    </row>
    <row r="119" spans="1:15" x14ac:dyDescent="0.25">
      <c r="A119">
        <v>40850.333333333336</v>
      </c>
      <c r="B119">
        <v>41180.691666666666</v>
      </c>
      <c r="C119">
        <v>0</v>
      </c>
      <c r="D119">
        <v>40850.333333333336</v>
      </c>
      <c r="E119">
        <v>40938.651388888888</v>
      </c>
      <c r="F119">
        <v>1</v>
      </c>
      <c r="G119">
        <v>40938.651388888888</v>
      </c>
      <c r="H119">
        <v>41110.698611111111</v>
      </c>
      <c r="I119">
        <v>1</v>
      </c>
      <c r="J119">
        <v>41110.698611111111</v>
      </c>
      <c r="K119">
        <v>41151.581944444442</v>
      </c>
      <c r="L119">
        <v>1</v>
      </c>
      <c r="M119">
        <v>41151.581944444442</v>
      </c>
      <c r="N119">
        <v>41180.691666666666</v>
      </c>
      <c r="O119">
        <v>1</v>
      </c>
    </row>
    <row r="120" spans="1:15" x14ac:dyDescent="0.25">
      <c r="A120">
        <v>40850.333333333336</v>
      </c>
      <c r="B120">
        <v>41197.473611111112</v>
      </c>
      <c r="C120">
        <v>0</v>
      </c>
      <c r="D120">
        <v>40850.333333333336</v>
      </c>
      <c r="E120">
        <v>40933.604861111111</v>
      </c>
      <c r="F120">
        <v>1</v>
      </c>
      <c r="G120">
        <v>40933.604861111111</v>
      </c>
      <c r="H120">
        <v>41101.473611111112</v>
      </c>
      <c r="I120">
        <v>1</v>
      </c>
      <c r="J120">
        <v>41101.473611111112</v>
      </c>
      <c r="K120">
        <v>41197.473611111112</v>
      </c>
      <c r="L120">
        <v>1</v>
      </c>
      <c r="M120">
        <v>41197.473611111112</v>
      </c>
      <c r="N120">
        <v>41197.473611111112</v>
      </c>
      <c r="O120">
        <v>1</v>
      </c>
    </row>
    <row r="121" spans="1:15" x14ac:dyDescent="0.25">
      <c r="A121">
        <v>40850.333333333336</v>
      </c>
      <c r="B121">
        <v>41129.340277777781</v>
      </c>
      <c r="C121">
        <v>0</v>
      </c>
      <c r="D121">
        <v>40850.333333333336</v>
      </c>
      <c r="E121">
        <v>40925.671527777777</v>
      </c>
      <c r="F121">
        <v>1</v>
      </c>
      <c r="G121">
        <v>40925.671527777777</v>
      </c>
      <c r="H121">
        <v>41086.618055555555</v>
      </c>
      <c r="I121">
        <v>1</v>
      </c>
      <c r="J121">
        <v>41086.618055555555</v>
      </c>
      <c r="K121">
        <v>41129.340277777781</v>
      </c>
      <c r="L121">
        <v>1</v>
      </c>
      <c r="M121">
        <v>41129.340277777781</v>
      </c>
      <c r="N121">
        <v>41129.340277777781</v>
      </c>
      <c r="O121">
        <v>1</v>
      </c>
    </row>
    <row r="122" spans="1:15" x14ac:dyDescent="0.25">
      <c r="A122">
        <v>40850.333333333336</v>
      </c>
      <c r="B122">
        <v>41122.604861111111</v>
      </c>
      <c r="C122">
        <v>0</v>
      </c>
      <c r="D122">
        <v>40850.333333333336</v>
      </c>
      <c r="E122">
        <v>40925.591666666667</v>
      </c>
      <c r="F122">
        <v>1</v>
      </c>
      <c r="G122">
        <v>40925.591666666667</v>
      </c>
      <c r="H122">
        <v>41081.551388888889</v>
      </c>
      <c r="I122">
        <v>1</v>
      </c>
      <c r="J122">
        <v>41081.551388888889</v>
      </c>
      <c r="K122">
        <v>41122.604861111111</v>
      </c>
      <c r="L122">
        <v>1</v>
      </c>
      <c r="M122">
        <v>41122.604861111111</v>
      </c>
      <c r="N122">
        <v>41122.604861111111</v>
      </c>
      <c r="O122">
        <v>1</v>
      </c>
    </row>
    <row r="123" spans="1:15" x14ac:dyDescent="0.25">
      <c r="A123">
        <v>40850.333333333336</v>
      </c>
      <c r="B123">
        <v>41121.548611111109</v>
      </c>
      <c r="C123">
        <v>0</v>
      </c>
      <c r="D123">
        <v>40850.333333333336</v>
      </c>
      <c r="E123">
        <v>40924.48333333333</v>
      </c>
      <c r="F123">
        <v>1</v>
      </c>
      <c r="G123">
        <v>40924.48333333333</v>
      </c>
      <c r="H123">
        <v>41079.701388888891</v>
      </c>
      <c r="I123">
        <v>1</v>
      </c>
      <c r="J123">
        <v>41079.701388888891</v>
      </c>
      <c r="K123">
        <v>41121.548611111109</v>
      </c>
      <c r="L123">
        <v>1</v>
      </c>
      <c r="M123">
        <v>41121.548611111109</v>
      </c>
      <c r="N123">
        <v>41121.548611111109</v>
      </c>
      <c r="O123">
        <v>1</v>
      </c>
    </row>
    <row r="124" spans="1:15" x14ac:dyDescent="0.25">
      <c r="A124">
        <v>40850.333333333336</v>
      </c>
      <c r="B124">
        <v>41197.453472222223</v>
      </c>
      <c r="C124">
        <v>0</v>
      </c>
      <c r="D124">
        <v>40850.333333333336</v>
      </c>
      <c r="E124">
        <v>40933.396527777775</v>
      </c>
      <c r="F124">
        <v>1</v>
      </c>
      <c r="G124">
        <v>40933.396527777775</v>
      </c>
      <c r="H124">
        <v>41103.376388888886</v>
      </c>
      <c r="I124">
        <v>1</v>
      </c>
      <c r="J124">
        <v>41103.376388888886</v>
      </c>
      <c r="K124">
        <v>41197.453472222223</v>
      </c>
      <c r="L124">
        <v>1</v>
      </c>
      <c r="M124">
        <v>41197.453472222223</v>
      </c>
      <c r="N124">
        <v>41197.453472222223</v>
      </c>
      <c r="O124">
        <v>1</v>
      </c>
    </row>
    <row r="125" spans="1:15" x14ac:dyDescent="0.25">
      <c r="A125">
        <v>40850.333333333336</v>
      </c>
      <c r="B125">
        <v>41144.628472222219</v>
      </c>
      <c r="C125">
        <v>0</v>
      </c>
      <c r="D125">
        <v>40850.333333333336</v>
      </c>
      <c r="E125">
        <v>40926.470138888886</v>
      </c>
      <c r="F125">
        <v>1</v>
      </c>
      <c r="G125">
        <v>40926.470138888886</v>
      </c>
      <c r="H125">
        <v>41100.611805555556</v>
      </c>
      <c r="I125">
        <v>1</v>
      </c>
      <c r="J125">
        <v>41100.611805555556</v>
      </c>
      <c r="K125">
        <v>41144.628472222219</v>
      </c>
      <c r="L125">
        <v>1</v>
      </c>
      <c r="M125">
        <v>41144.628472222219</v>
      </c>
      <c r="N125">
        <v>41144.628472222219</v>
      </c>
      <c r="O125">
        <v>1</v>
      </c>
    </row>
    <row r="126" spans="1:15" x14ac:dyDescent="0.25">
      <c r="A126">
        <v>40850.333333333336</v>
      </c>
      <c r="B126">
        <v>41169.691666666666</v>
      </c>
      <c r="C126">
        <v>0</v>
      </c>
      <c r="D126">
        <v>40850.333333333336</v>
      </c>
      <c r="E126">
        <v>40925.4</v>
      </c>
      <c r="F126">
        <v>1</v>
      </c>
      <c r="G126">
        <v>40925.4</v>
      </c>
      <c r="H126">
        <v>41092.406944444447</v>
      </c>
      <c r="I126">
        <v>1</v>
      </c>
      <c r="J126">
        <v>41092.406944444447</v>
      </c>
      <c r="K126">
        <v>41134.446527777778</v>
      </c>
      <c r="L126">
        <v>1</v>
      </c>
      <c r="M126">
        <v>41134.446527777778</v>
      </c>
      <c r="N126">
        <v>41169.691666666666</v>
      </c>
      <c r="O126">
        <v>1</v>
      </c>
    </row>
    <row r="127" spans="1:15" x14ac:dyDescent="0.25">
      <c r="A127">
        <v>40850.333333333336</v>
      </c>
      <c r="B127">
        <v>41155.5</v>
      </c>
      <c r="C127">
        <v>0</v>
      </c>
      <c r="D127">
        <v>40850.333333333336</v>
      </c>
      <c r="E127">
        <v>40945.496527777781</v>
      </c>
      <c r="F127">
        <v>1</v>
      </c>
      <c r="G127">
        <v>40945.496527777781</v>
      </c>
      <c r="H127">
        <v>41116.675000000003</v>
      </c>
      <c r="I127">
        <v>1</v>
      </c>
      <c r="J127">
        <v>41116.675000000003</v>
      </c>
      <c r="K127">
        <v>41155.5</v>
      </c>
      <c r="L127">
        <v>1</v>
      </c>
      <c r="M127">
        <v>41155.5</v>
      </c>
      <c r="N127">
        <v>41155.5</v>
      </c>
      <c r="O127">
        <v>1</v>
      </c>
    </row>
    <row r="128" spans="1:15" x14ac:dyDescent="0.25">
      <c r="A128">
        <v>40850.333333333336</v>
      </c>
      <c r="B128">
        <v>41143.618055555555</v>
      </c>
      <c r="C128">
        <v>0</v>
      </c>
      <c r="D128">
        <v>40850.333333333336</v>
      </c>
      <c r="E128">
        <v>40945.701388888891</v>
      </c>
      <c r="F128">
        <v>1</v>
      </c>
      <c r="G128">
        <v>40945.701388888891</v>
      </c>
      <c r="H128">
        <v>41103.618055555555</v>
      </c>
      <c r="I128">
        <v>1</v>
      </c>
      <c r="J128">
        <v>41103.618055555555</v>
      </c>
      <c r="K128">
        <v>41143.618055555555</v>
      </c>
      <c r="L128">
        <v>1</v>
      </c>
      <c r="M128">
        <v>41143.618055555555</v>
      </c>
      <c r="N128">
        <v>41143.618055555555</v>
      </c>
      <c r="O128">
        <v>1</v>
      </c>
    </row>
    <row r="129" spans="1:15" x14ac:dyDescent="0.25">
      <c r="A129">
        <v>40850.333333333336</v>
      </c>
      <c r="B129">
        <v>41156.473611111112</v>
      </c>
      <c r="C129">
        <v>0</v>
      </c>
      <c r="D129">
        <v>40850.333333333336</v>
      </c>
      <c r="E129">
        <v>40926.625</v>
      </c>
      <c r="F129">
        <v>1</v>
      </c>
      <c r="G129">
        <v>40926.625</v>
      </c>
      <c r="H129">
        <v>41115.459722222222</v>
      </c>
      <c r="I129">
        <v>1</v>
      </c>
      <c r="J129">
        <v>41115.459722222222</v>
      </c>
      <c r="K129">
        <v>41156.473611111112</v>
      </c>
      <c r="L129">
        <v>1</v>
      </c>
      <c r="M129">
        <v>41156.473611111112</v>
      </c>
      <c r="N129">
        <v>41156.473611111112</v>
      </c>
      <c r="O129">
        <v>1</v>
      </c>
    </row>
    <row r="130" spans="1:15" x14ac:dyDescent="0.25">
      <c r="A130">
        <v>40850.333333333336</v>
      </c>
      <c r="B130">
        <v>41184.359722222223</v>
      </c>
      <c r="C130">
        <v>0</v>
      </c>
      <c r="D130">
        <v>40850.333333333336</v>
      </c>
      <c r="E130">
        <v>40931.704861111109</v>
      </c>
      <c r="F130">
        <v>1</v>
      </c>
      <c r="G130">
        <v>40931.704861111109</v>
      </c>
      <c r="H130">
        <v>41096.359722222223</v>
      </c>
      <c r="I130">
        <v>1</v>
      </c>
      <c r="J130">
        <v>41096.359722222223</v>
      </c>
      <c r="K130">
        <v>41184.359722222223</v>
      </c>
      <c r="L130">
        <v>1</v>
      </c>
      <c r="M130">
        <v>41184.359722222223</v>
      </c>
      <c r="N130">
        <v>41184.359722222223</v>
      </c>
      <c r="O130">
        <v>1</v>
      </c>
    </row>
    <row r="131" spans="1:15" x14ac:dyDescent="0.25">
      <c r="A131">
        <v>40850.333333333336</v>
      </c>
      <c r="B131">
        <v>41173.545138888891</v>
      </c>
      <c r="C131">
        <v>0</v>
      </c>
      <c r="D131">
        <v>40850.333333333336</v>
      </c>
      <c r="E131">
        <v>40938.548611111109</v>
      </c>
      <c r="F131">
        <v>1</v>
      </c>
      <c r="G131">
        <v>40938.548611111109</v>
      </c>
      <c r="H131">
        <v>41103.631944444445</v>
      </c>
      <c r="I131">
        <v>1</v>
      </c>
      <c r="J131">
        <v>41103.631944444445</v>
      </c>
      <c r="K131">
        <v>41145.581944444442</v>
      </c>
      <c r="L131">
        <v>1</v>
      </c>
      <c r="M131">
        <v>41145.581944444442</v>
      </c>
      <c r="N131">
        <v>41173.545138888891</v>
      </c>
      <c r="O131">
        <v>1</v>
      </c>
    </row>
    <row r="132" spans="1:15" x14ac:dyDescent="0.25">
      <c r="A132">
        <v>40850.333333333336</v>
      </c>
      <c r="B132">
        <v>41169.601388888892</v>
      </c>
      <c r="C132">
        <v>0</v>
      </c>
      <c r="D132">
        <v>40850.333333333336</v>
      </c>
      <c r="E132">
        <v>40926.665277777778</v>
      </c>
      <c r="F132">
        <v>1</v>
      </c>
      <c r="G132">
        <v>40926.665277777778</v>
      </c>
      <c r="H132">
        <v>41101.470138888886</v>
      </c>
      <c r="I132">
        <v>1</v>
      </c>
      <c r="J132">
        <v>41101.470138888886</v>
      </c>
      <c r="K132">
        <v>41142.400000000001</v>
      </c>
      <c r="L132">
        <v>1</v>
      </c>
      <c r="M132">
        <v>41142.400000000001</v>
      </c>
      <c r="N132">
        <v>41169.601388888892</v>
      </c>
      <c r="O132">
        <v>1</v>
      </c>
    </row>
    <row r="133" spans="1:15" x14ac:dyDescent="0.25">
      <c r="A133">
        <v>40850.333333333336</v>
      </c>
      <c r="B133">
        <v>41190.581944444442</v>
      </c>
      <c r="C133">
        <v>0</v>
      </c>
      <c r="D133">
        <v>40850.333333333336</v>
      </c>
      <c r="E133">
        <v>40932.645138888889</v>
      </c>
      <c r="F133">
        <v>1</v>
      </c>
      <c r="G133">
        <v>40932.645138888889</v>
      </c>
      <c r="H133">
        <v>41108.35</v>
      </c>
      <c r="I133">
        <v>1</v>
      </c>
      <c r="J133">
        <v>41108.35</v>
      </c>
      <c r="K133">
        <v>41155.545138888891</v>
      </c>
      <c r="L133">
        <v>1</v>
      </c>
      <c r="M133">
        <v>41155.545138888891</v>
      </c>
      <c r="N133">
        <v>41190.581944444442</v>
      </c>
      <c r="O133">
        <v>1</v>
      </c>
    </row>
    <row r="134" spans="1:15" x14ac:dyDescent="0.25">
      <c r="A134">
        <v>40850.333333333336</v>
      </c>
      <c r="B134">
        <v>41131.420138888891</v>
      </c>
      <c r="C134">
        <v>0</v>
      </c>
      <c r="D134">
        <v>40850.333333333336</v>
      </c>
      <c r="E134">
        <v>40934.44027777778</v>
      </c>
      <c r="F134">
        <v>1</v>
      </c>
      <c r="G134">
        <v>40934.44027777778</v>
      </c>
      <c r="H134">
        <v>41092.634722222225</v>
      </c>
      <c r="I134">
        <v>1</v>
      </c>
      <c r="J134">
        <v>41092.634722222225</v>
      </c>
      <c r="K134">
        <v>41131.420138888891</v>
      </c>
      <c r="L134">
        <v>1</v>
      </c>
      <c r="M134">
        <v>41131.420138888891</v>
      </c>
      <c r="N134">
        <v>41131.420138888891</v>
      </c>
      <c r="O134">
        <v>1</v>
      </c>
    </row>
    <row r="135" spans="1:15" x14ac:dyDescent="0.25">
      <c r="A135">
        <v>40850.333333333336</v>
      </c>
      <c r="B135">
        <v>41178.433333333334</v>
      </c>
      <c r="C135">
        <v>0</v>
      </c>
      <c r="D135">
        <v>40850.333333333336</v>
      </c>
      <c r="E135">
        <v>40931.463194444441</v>
      </c>
      <c r="F135">
        <v>1</v>
      </c>
      <c r="G135">
        <v>40931.463194444441</v>
      </c>
      <c r="H135">
        <v>41085.645138888889</v>
      </c>
      <c r="I135">
        <v>1</v>
      </c>
      <c r="J135">
        <v>41085.645138888889</v>
      </c>
      <c r="K135">
        <v>41178.433333333334</v>
      </c>
      <c r="L135">
        <v>1</v>
      </c>
      <c r="M135">
        <v>41178.433333333334</v>
      </c>
      <c r="N135">
        <v>41178.433333333334</v>
      </c>
      <c r="O135">
        <v>1</v>
      </c>
    </row>
    <row r="136" spans="1:15" x14ac:dyDescent="0.25">
      <c r="A136">
        <v>40850.333333333336</v>
      </c>
      <c r="B136">
        <v>41166.628472222219</v>
      </c>
      <c r="C136">
        <v>0</v>
      </c>
      <c r="D136">
        <v>40850.333333333336</v>
      </c>
      <c r="E136">
        <v>40928.708333333336</v>
      </c>
      <c r="F136">
        <v>1</v>
      </c>
      <c r="G136">
        <v>40931.333333333336</v>
      </c>
      <c r="H136">
        <v>41100.548611111109</v>
      </c>
      <c r="I136">
        <v>1</v>
      </c>
      <c r="J136">
        <v>41100.548611111109</v>
      </c>
      <c r="K136">
        <v>41143.336805555555</v>
      </c>
      <c r="L136">
        <v>1</v>
      </c>
      <c r="M136">
        <v>41143.336805555555</v>
      </c>
      <c r="N136">
        <v>41166.628472222219</v>
      </c>
      <c r="O136">
        <v>1</v>
      </c>
    </row>
    <row r="137" spans="1:15" x14ac:dyDescent="0.25">
      <c r="A137">
        <v>40850.333333333336</v>
      </c>
      <c r="B137">
        <v>41162.601388888892</v>
      </c>
      <c r="C137">
        <v>0</v>
      </c>
      <c r="D137">
        <v>40850.333333333336</v>
      </c>
      <c r="E137">
        <v>40942.628472222219</v>
      </c>
      <c r="F137">
        <v>1</v>
      </c>
      <c r="G137">
        <v>40942.628472222219</v>
      </c>
      <c r="H137">
        <v>41093.568055555559</v>
      </c>
      <c r="I137">
        <v>1</v>
      </c>
      <c r="J137">
        <v>41093.568055555559</v>
      </c>
      <c r="K137">
        <v>41136.56527777778</v>
      </c>
      <c r="L137">
        <v>1</v>
      </c>
      <c r="M137">
        <v>41136.56527777778</v>
      </c>
      <c r="N137">
        <v>41162.601388888892</v>
      </c>
      <c r="O137">
        <v>1</v>
      </c>
    </row>
    <row r="138" spans="1:15" x14ac:dyDescent="0.25">
      <c r="A138">
        <v>40850.333333333336</v>
      </c>
      <c r="B138">
        <v>41145.370138888888</v>
      </c>
      <c r="C138">
        <v>0</v>
      </c>
      <c r="D138">
        <v>40850.333333333336</v>
      </c>
      <c r="E138">
        <v>40938.708333333336</v>
      </c>
      <c r="F138">
        <v>1</v>
      </c>
      <c r="G138">
        <v>40939.333333333336</v>
      </c>
      <c r="H138">
        <v>41103.490277777775</v>
      </c>
      <c r="I138">
        <v>1</v>
      </c>
      <c r="J138">
        <v>41103.490277777775</v>
      </c>
      <c r="K138">
        <v>41145.370138888888</v>
      </c>
      <c r="L138">
        <v>1</v>
      </c>
      <c r="M138">
        <v>41145.370138888888</v>
      </c>
      <c r="N138">
        <v>41145.370138888888</v>
      </c>
      <c r="O138">
        <v>1</v>
      </c>
    </row>
    <row r="139" spans="1:15" x14ac:dyDescent="0.25">
      <c r="A139">
        <v>40850.333333333336</v>
      </c>
      <c r="B139">
        <v>41228.661805555559</v>
      </c>
      <c r="C139">
        <v>0</v>
      </c>
      <c r="D139">
        <v>40850.333333333336</v>
      </c>
      <c r="E139">
        <v>40933.688194444447</v>
      </c>
      <c r="F139">
        <v>1</v>
      </c>
      <c r="G139">
        <v>40933.688194444447</v>
      </c>
      <c r="H139">
        <v>41117.436805555553</v>
      </c>
      <c r="I139">
        <v>1</v>
      </c>
      <c r="J139">
        <v>41117.436805555553</v>
      </c>
      <c r="K139">
        <v>41200.638194444444</v>
      </c>
      <c r="L139">
        <v>1</v>
      </c>
      <c r="M139">
        <v>41200.638194444444</v>
      </c>
      <c r="N139">
        <v>41228.661805555559</v>
      </c>
      <c r="O139">
        <v>1</v>
      </c>
    </row>
    <row r="140" spans="1:15" x14ac:dyDescent="0.25">
      <c r="A140">
        <v>40850.333333333336</v>
      </c>
      <c r="B140">
        <v>41218.420138888891</v>
      </c>
      <c r="C140">
        <v>0</v>
      </c>
      <c r="D140">
        <v>40850.333333333336</v>
      </c>
      <c r="E140">
        <v>40946.476388888892</v>
      </c>
      <c r="F140">
        <v>1</v>
      </c>
      <c r="G140">
        <v>40946.476388888892</v>
      </c>
      <c r="H140">
        <v>41103.479861111111</v>
      </c>
      <c r="I140">
        <v>1</v>
      </c>
      <c r="J140">
        <v>41103.479861111111</v>
      </c>
      <c r="K140">
        <v>41191.621527777781</v>
      </c>
      <c r="L140">
        <v>1</v>
      </c>
      <c r="M140">
        <v>41191.621527777781</v>
      </c>
      <c r="N140">
        <v>41218.420138888891</v>
      </c>
      <c r="O140">
        <v>1</v>
      </c>
    </row>
    <row r="141" spans="1:15" x14ac:dyDescent="0.25">
      <c r="A141">
        <v>40850.333333333336</v>
      </c>
      <c r="B141">
        <v>41159.701388888891</v>
      </c>
      <c r="C141">
        <v>0</v>
      </c>
      <c r="D141">
        <v>40850.333333333336</v>
      </c>
      <c r="E141">
        <v>40942.695138888892</v>
      </c>
      <c r="F141">
        <v>1</v>
      </c>
      <c r="G141">
        <v>40942.695138888892</v>
      </c>
      <c r="H141">
        <v>41116.400000000001</v>
      </c>
      <c r="I141">
        <v>1</v>
      </c>
      <c r="J141">
        <v>41116.400000000001</v>
      </c>
      <c r="K141">
        <v>41159.701388888891</v>
      </c>
      <c r="L141">
        <v>1</v>
      </c>
      <c r="M141">
        <v>41159.701388888891</v>
      </c>
      <c r="N141">
        <v>41159.701388888891</v>
      </c>
      <c r="O141">
        <v>1</v>
      </c>
    </row>
    <row r="142" spans="1:15" x14ac:dyDescent="0.25">
      <c r="A142">
        <v>40850.333333333336</v>
      </c>
      <c r="B142">
        <v>41199.449999999997</v>
      </c>
      <c r="C142">
        <v>0</v>
      </c>
      <c r="D142">
        <v>40850.333333333336</v>
      </c>
      <c r="E142">
        <v>40945.675000000003</v>
      </c>
      <c r="F142">
        <v>1</v>
      </c>
      <c r="G142">
        <v>40945.675000000003</v>
      </c>
      <c r="H142">
        <v>41127.456944444442</v>
      </c>
      <c r="I142">
        <v>1</v>
      </c>
      <c r="J142">
        <v>41127.456944444442</v>
      </c>
      <c r="K142">
        <v>41169.459722222222</v>
      </c>
      <c r="L142">
        <v>1</v>
      </c>
      <c r="M142">
        <v>41169.459722222222</v>
      </c>
      <c r="N142">
        <v>41199.449999999997</v>
      </c>
      <c r="O142">
        <v>1</v>
      </c>
    </row>
    <row r="143" spans="1:15" x14ac:dyDescent="0.25">
      <c r="A143">
        <v>40850.333333333336</v>
      </c>
      <c r="B143">
        <v>41183.658333333333</v>
      </c>
      <c r="C143">
        <v>0</v>
      </c>
      <c r="D143">
        <v>40850.333333333336</v>
      </c>
      <c r="E143">
        <v>40940.631944444445</v>
      </c>
      <c r="F143">
        <v>1</v>
      </c>
      <c r="G143">
        <v>40940.631944444445</v>
      </c>
      <c r="H143">
        <v>41108.359722222223</v>
      </c>
      <c r="I143">
        <v>1</v>
      </c>
      <c r="J143">
        <v>41108.359722222223</v>
      </c>
      <c r="K143">
        <v>41151.638194444444</v>
      </c>
      <c r="L143">
        <v>1</v>
      </c>
      <c r="M143">
        <v>41151.638194444444</v>
      </c>
      <c r="N143">
        <v>41183.658333333333</v>
      </c>
      <c r="O143">
        <v>1</v>
      </c>
    </row>
    <row r="144" spans="1:15" x14ac:dyDescent="0.25">
      <c r="A144">
        <v>40850.333333333336</v>
      </c>
      <c r="B144">
        <v>41180.48333333333</v>
      </c>
      <c r="C144">
        <v>0</v>
      </c>
      <c r="D144">
        <v>40850.333333333336</v>
      </c>
      <c r="E144">
        <v>40932.60833333333</v>
      </c>
      <c r="F144">
        <v>1</v>
      </c>
      <c r="G144">
        <v>40932.60833333333</v>
      </c>
      <c r="H144">
        <v>41110.601388888892</v>
      </c>
      <c r="I144">
        <v>1</v>
      </c>
      <c r="J144">
        <v>41110.601388888892</v>
      </c>
      <c r="K144">
        <v>41150.379861111112</v>
      </c>
      <c r="L144">
        <v>1</v>
      </c>
      <c r="M144">
        <v>41150.379861111112</v>
      </c>
      <c r="N144">
        <v>41180.48333333333</v>
      </c>
      <c r="O144">
        <v>1</v>
      </c>
    </row>
    <row r="145" spans="1:15" x14ac:dyDescent="0.25">
      <c r="A145">
        <v>40850.333333333336</v>
      </c>
      <c r="B145">
        <v>41186.496527777781</v>
      </c>
      <c r="C145">
        <v>0</v>
      </c>
      <c r="D145">
        <v>40850.333333333336</v>
      </c>
      <c r="E145">
        <v>40946.688194444447</v>
      </c>
      <c r="F145">
        <v>1</v>
      </c>
      <c r="G145">
        <v>40946.688194444447</v>
      </c>
      <c r="H145">
        <v>41122.476388888892</v>
      </c>
      <c r="I145">
        <v>1</v>
      </c>
      <c r="J145">
        <v>41122.476388888892</v>
      </c>
      <c r="K145">
        <v>41162.665277777778</v>
      </c>
      <c r="L145">
        <v>1</v>
      </c>
      <c r="M145">
        <v>41162.665277777778</v>
      </c>
      <c r="N145">
        <v>41186.496527777781</v>
      </c>
      <c r="O145">
        <v>1</v>
      </c>
    </row>
    <row r="146" spans="1:15" x14ac:dyDescent="0.25">
      <c r="A146">
        <v>40850.333333333336</v>
      </c>
      <c r="B146">
        <v>41200.393055555556</v>
      </c>
      <c r="C146">
        <v>0</v>
      </c>
      <c r="D146">
        <v>40850.333333333336</v>
      </c>
      <c r="E146">
        <v>40939.466666666667</v>
      </c>
      <c r="F146">
        <v>1</v>
      </c>
      <c r="G146">
        <v>40939.466666666667</v>
      </c>
      <c r="H146">
        <v>41117.681944444441</v>
      </c>
      <c r="I146">
        <v>1</v>
      </c>
      <c r="J146">
        <v>41117.681944444441</v>
      </c>
      <c r="K146">
        <v>41159.545138888891</v>
      </c>
      <c r="L146">
        <v>1</v>
      </c>
      <c r="M146">
        <v>41159.545138888891</v>
      </c>
      <c r="N146">
        <v>41200.393055555556</v>
      </c>
      <c r="O146">
        <v>1</v>
      </c>
    </row>
    <row r="147" spans="1:15" x14ac:dyDescent="0.25">
      <c r="A147">
        <v>40850.333333333336</v>
      </c>
      <c r="B147">
        <v>41186.651388888888</v>
      </c>
      <c r="C147">
        <v>0</v>
      </c>
      <c r="D147">
        <v>40850.333333333336</v>
      </c>
      <c r="E147">
        <v>40939.588194444441</v>
      </c>
      <c r="F147">
        <v>1</v>
      </c>
      <c r="G147">
        <v>40939.588194444441</v>
      </c>
      <c r="H147">
        <v>41114.704861111109</v>
      </c>
      <c r="I147">
        <v>1</v>
      </c>
      <c r="J147">
        <v>41114.704861111109</v>
      </c>
      <c r="K147">
        <v>41157.681944444441</v>
      </c>
      <c r="L147">
        <v>1</v>
      </c>
      <c r="M147">
        <v>41157.681944444441</v>
      </c>
      <c r="N147">
        <v>41186.651388888888</v>
      </c>
      <c r="O147">
        <v>1</v>
      </c>
    </row>
    <row r="148" spans="1:15" x14ac:dyDescent="0.25">
      <c r="A148">
        <v>40850.333333333336</v>
      </c>
      <c r="B148">
        <v>41198.578472222223</v>
      </c>
      <c r="C148">
        <v>0</v>
      </c>
      <c r="D148">
        <v>40850.333333333336</v>
      </c>
      <c r="E148">
        <v>40945.568055555559</v>
      </c>
      <c r="F148">
        <v>1</v>
      </c>
      <c r="G148">
        <v>40945.568055555559</v>
      </c>
      <c r="H148">
        <v>41121.459722222222</v>
      </c>
      <c r="I148">
        <v>1</v>
      </c>
      <c r="J148">
        <v>41121.459722222222</v>
      </c>
      <c r="K148">
        <v>41166.466666666667</v>
      </c>
      <c r="L148">
        <v>1</v>
      </c>
      <c r="M148">
        <v>41166.466666666667</v>
      </c>
      <c r="N148">
        <v>41198.578472222223</v>
      </c>
      <c r="O148">
        <v>1</v>
      </c>
    </row>
    <row r="149" spans="1:15" x14ac:dyDescent="0.25">
      <c r="A149">
        <v>40850.333333333336</v>
      </c>
      <c r="B149">
        <v>41143.383333333331</v>
      </c>
      <c r="C149">
        <v>0</v>
      </c>
      <c r="D149">
        <v>40850.333333333336</v>
      </c>
      <c r="E149">
        <v>40931.651388888888</v>
      </c>
      <c r="F149">
        <v>1</v>
      </c>
      <c r="G149">
        <v>40931.651388888888</v>
      </c>
      <c r="H149">
        <v>41100.449999999997</v>
      </c>
      <c r="I149">
        <v>1</v>
      </c>
      <c r="J149">
        <v>41100.449999999997</v>
      </c>
      <c r="K149">
        <v>41143.383333333331</v>
      </c>
      <c r="L149">
        <v>1</v>
      </c>
      <c r="M149">
        <v>41143.383333333331</v>
      </c>
      <c r="N149">
        <v>41143.383333333331</v>
      </c>
      <c r="O149">
        <v>1</v>
      </c>
    </row>
    <row r="150" spans="1:15" x14ac:dyDescent="0.25">
      <c r="A150">
        <v>40850.333333333336</v>
      </c>
      <c r="B150">
        <v>41178.486805555556</v>
      </c>
      <c r="C150">
        <v>0</v>
      </c>
      <c r="D150">
        <v>40850.333333333336</v>
      </c>
      <c r="E150">
        <v>40938.598611111112</v>
      </c>
      <c r="F150">
        <v>1</v>
      </c>
      <c r="G150">
        <v>40938.598611111112</v>
      </c>
      <c r="H150">
        <v>41095.456944444442</v>
      </c>
      <c r="I150">
        <v>1</v>
      </c>
      <c r="J150">
        <v>41095.456944444442</v>
      </c>
      <c r="K150">
        <v>41143.708333333336</v>
      </c>
      <c r="L150">
        <v>1</v>
      </c>
      <c r="M150">
        <v>41143.708333333336</v>
      </c>
      <c r="N150">
        <v>41178.486805555556</v>
      </c>
      <c r="O150">
        <v>1</v>
      </c>
    </row>
    <row r="151" spans="1:15" x14ac:dyDescent="0.25">
      <c r="A151">
        <v>40850.333333333336</v>
      </c>
      <c r="B151">
        <v>41166.631944444445</v>
      </c>
      <c r="C151">
        <v>0</v>
      </c>
      <c r="D151">
        <v>40850.333333333336</v>
      </c>
      <c r="E151">
        <v>40948.479861111111</v>
      </c>
      <c r="F151">
        <v>1</v>
      </c>
      <c r="G151">
        <v>40948.479861111111</v>
      </c>
      <c r="H151">
        <v>41127.479861111111</v>
      </c>
      <c r="I151">
        <v>1</v>
      </c>
      <c r="J151">
        <v>41127.479861111111</v>
      </c>
      <c r="K151">
        <v>41166.631944444445</v>
      </c>
      <c r="L151">
        <v>1</v>
      </c>
      <c r="M151">
        <v>41166.631944444445</v>
      </c>
      <c r="N151">
        <v>41166.631944444445</v>
      </c>
      <c r="O151">
        <v>1</v>
      </c>
    </row>
    <row r="152" spans="1:15" x14ac:dyDescent="0.25">
      <c r="A152">
        <v>40850.333333333336</v>
      </c>
      <c r="B152">
        <v>41184.615277777775</v>
      </c>
      <c r="C152">
        <v>0</v>
      </c>
      <c r="D152">
        <v>40850.333333333336</v>
      </c>
      <c r="E152">
        <v>40931.390277777777</v>
      </c>
      <c r="F152">
        <v>1</v>
      </c>
      <c r="G152">
        <v>40931.390277777777</v>
      </c>
      <c r="H152">
        <v>41114.376388888886</v>
      </c>
      <c r="I152">
        <v>1</v>
      </c>
      <c r="J152">
        <v>41114.376388888886</v>
      </c>
      <c r="K152">
        <v>41157.486805555556</v>
      </c>
      <c r="L152">
        <v>1</v>
      </c>
      <c r="M152">
        <v>41157.486805555556</v>
      </c>
      <c r="N152">
        <v>41184.615277777775</v>
      </c>
      <c r="O152">
        <v>1</v>
      </c>
    </row>
    <row r="153" spans="1:15" x14ac:dyDescent="0.25">
      <c r="A153">
        <v>40850.333333333336</v>
      </c>
      <c r="B153">
        <v>41191.406944444447</v>
      </c>
      <c r="C153">
        <v>0</v>
      </c>
      <c r="D153">
        <v>40850.333333333336</v>
      </c>
      <c r="E153">
        <v>40940.611805555556</v>
      </c>
      <c r="F153">
        <v>1</v>
      </c>
      <c r="G153">
        <v>40940.611805555556</v>
      </c>
      <c r="H153">
        <v>41094.631944444445</v>
      </c>
      <c r="I153">
        <v>1</v>
      </c>
      <c r="J153">
        <v>41094.631944444445</v>
      </c>
      <c r="K153">
        <v>41191.406944444447</v>
      </c>
      <c r="L153">
        <v>1</v>
      </c>
      <c r="M153">
        <v>41191.406944444447</v>
      </c>
      <c r="N153">
        <v>41191.406944444447</v>
      </c>
      <c r="O153">
        <v>1</v>
      </c>
    </row>
    <row r="154" spans="1:15" x14ac:dyDescent="0.25">
      <c r="A154">
        <v>40850.333333333336</v>
      </c>
      <c r="B154">
        <v>41145.429861111108</v>
      </c>
      <c r="C154">
        <v>0</v>
      </c>
      <c r="D154">
        <v>40850.333333333336</v>
      </c>
      <c r="E154">
        <v>40934.466666666667</v>
      </c>
      <c r="F154">
        <v>1</v>
      </c>
      <c r="G154">
        <v>40934.466666666667</v>
      </c>
      <c r="H154">
        <v>41108.446527777778</v>
      </c>
      <c r="I154">
        <v>1</v>
      </c>
      <c r="J154">
        <v>41108.446527777778</v>
      </c>
      <c r="K154">
        <v>41145.429861111108</v>
      </c>
      <c r="L154">
        <v>1</v>
      </c>
      <c r="M154">
        <v>41145.429861111108</v>
      </c>
      <c r="N154">
        <v>41145.429861111108</v>
      </c>
      <c r="O154">
        <v>1</v>
      </c>
    </row>
    <row r="155" spans="1:15" x14ac:dyDescent="0.25">
      <c r="A155">
        <v>40850.333333333336</v>
      </c>
      <c r="B155">
        <v>41134.704861111109</v>
      </c>
      <c r="C155">
        <v>0</v>
      </c>
      <c r="D155">
        <v>40850.333333333336</v>
      </c>
      <c r="E155">
        <v>40940.470138888886</v>
      </c>
      <c r="F155">
        <v>1</v>
      </c>
      <c r="G155">
        <v>40940.470138888886</v>
      </c>
      <c r="H155">
        <v>41094.678472222222</v>
      </c>
      <c r="I155">
        <v>1</v>
      </c>
      <c r="J155">
        <v>41094.678472222222</v>
      </c>
      <c r="K155">
        <v>41134.704861111109</v>
      </c>
      <c r="L155">
        <v>1</v>
      </c>
      <c r="M155">
        <v>41134.704861111109</v>
      </c>
      <c r="N155">
        <v>41134.704861111109</v>
      </c>
      <c r="O155">
        <v>1</v>
      </c>
    </row>
    <row r="156" spans="1:15" x14ac:dyDescent="0.25">
      <c r="A156">
        <v>40850.333333333336</v>
      </c>
      <c r="B156">
        <v>41148.459722222222</v>
      </c>
      <c r="C156">
        <v>0</v>
      </c>
      <c r="D156">
        <v>40850.333333333336</v>
      </c>
      <c r="E156">
        <v>40940.493055555555</v>
      </c>
      <c r="F156">
        <v>1</v>
      </c>
      <c r="G156">
        <v>40940.493055555555</v>
      </c>
      <c r="H156">
        <v>41110.621527777781</v>
      </c>
      <c r="I156">
        <v>1</v>
      </c>
      <c r="J156">
        <v>41110.621527777781</v>
      </c>
      <c r="K156">
        <v>41148.459722222222</v>
      </c>
      <c r="L156">
        <v>1</v>
      </c>
      <c r="M156">
        <v>41148.459722222222</v>
      </c>
      <c r="N156">
        <v>41148.459722222222</v>
      </c>
      <c r="O156">
        <v>1</v>
      </c>
    </row>
    <row r="157" spans="1:15" x14ac:dyDescent="0.25">
      <c r="A157">
        <v>40850.333333333336</v>
      </c>
      <c r="B157">
        <v>41191.611805555556</v>
      </c>
      <c r="C157">
        <v>0</v>
      </c>
      <c r="D157">
        <v>40850.333333333336</v>
      </c>
      <c r="E157">
        <v>40941.638194444444</v>
      </c>
      <c r="F157">
        <v>1</v>
      </c>
      <c r="G157">
        <v>40941.638194444444</v>
      </c>
      <c r="H157">
        <v>41116.406944444447</v>
      </c>
      <c r="I157">
        <v>1</v>
      </c>
      <c r="J157">
        <v>41116.406944444447</v>
      </c>
      <c r="K157">
        <v>41191.611805555556</v>
      </c>
      <c r="L157">
        <v>1</v>
      </c>
      <c r="M157">
        <v>41191.611805555556</v>
      </c>
      <c r="N157">
        <v>41191.611805555556</v>
      </c>
      <c r="O157">
        <v>1</v>
      </c>
    </row>
    <row r="158" spans="1:15" x14ac:dyDescent="0.25">
      <c r="A158">
        <v>40850.333333333336</v>
      </c>
      <c r="B158">
        <v>41150.436805555553</v>
      </c>
      <c r="C158">
        <v>0</v>
      </c>
      <c r="D158">
        <v>40850.333333333336</v>
      </c>
      <c r="E158">
        <v>40940.561805555553</v>
      </c>
      <c r="F158">
        <v>1</v>
      </c>
      <c r="G158">
        <v>40940.561805555553</v>
      </c>
      <c r="H158">
        <v>41108.558333333334</v>
      </c>
      <c r="I158">
        <v>1</v>
      </c>
      <c r="J158">
        <v>41108.558333333334</v>
      </c>
      <c r="K158">
        <v>41150.436805555553</v>
      </c>
      <c r="L158">
        <v>1</v>
      </c>
      <c r="M158">
        <v>41150.436805555553</v>
      </c>
      <c r="N158">
        <v>41150.436805555553</v>
      </c>
      <c r="O158">
        <v>1</v>
      </c>
    </row>
    <row r="159" spans="1:15" x14ac:dyDescent="0.25">
      <c r="A159">
        <v>40850.333333333336</v>
      </c>
      <c r="B159">
        <v>41178.671527777777</v>
      </c>
      <c r="C159">
        <v>0</v>
      </c>
      <c r="D159">
        <v>40850.333333333336</v>
      </c>
      <c r="E159">
        <v>40934.426388888889</v>
      </c>
      <c r="F159">
        <v>1</v>
      </c>
      <c r="G159">
        <v>40934.426388888889</v>
      </c>
      <c r="H159">
        <v>41110.449999999997</v>
      </c>
      <c r="I159">
        <v>1</v>
      </c>
      <c r="J159">
        <v>41110.449999999997</v>
      </c>
      <c r="K159">
        <v>41155.496527777781</v>
      </c>
      <c r="L159">
        <v>1</v>
      </c>
      <c r="M159">
        <v>41155.496527777781</v>
      </c>
      <c r="N159">
        <v>41178.671527777777</v>
      </c>
      <c r="O159">
        <v>1</v>
      </c>
    </row>
    <row r="160" spans="1:15" x14ac:dyDescent="0.25">
      <c r="A160">
        <v>40850.333333333336</v>
      </c>
      <c r="B160">
        <v>41186.558333333334</v>
      </c>
      <c r="C160">
        <v>0</v>
      </c>
      <c r="D160">
        <v>40850.333333333336</v>
      </c>
      <c r="E160">
        <v>40926.44027777778</v>
      </c>
      <c r="F160">
        <v>1</v>
      </c>
      <c r="G160">
        <v>40926.44027777778</v>
      </c>
      <c r="H160">
        <v>41109.359722222223</v>
      </c>
      <c r="I160">
        <v>1</v>
      </c>
      <c r="J160">
        <v>41109.359722222223</v>
      </c>
      <c r="K160">
        <v>41186.558333333334</v>
      </c>
      <c r="L160">
        <v>1</v>
      </c>
      <c r="M160">
        <v>41186.558333333334</v>
      </c>
      <c r="N160">
        <v>41186.558333333334</v>
      </c>
      <c r="O160">
        <v>1</v>
      </c>
    </row>
    <row r="161" spans="1:15" x14ac:dyDescent="0.25">
      <c r="A161">
        <v>40850.333333333336</v>
      </c>
      <c r="B161">
        <v>41142.446527777778</v>
      </c>
      <c r="C161">
        <v>0</v>
      </c>
      <c r="D161">
        <v>40850.333333333336</v>
      </c>
      <c r="E161">
        <v>40940.370138888888</v>
      </c>
      <c r="F161">
        <v>1</v>
      </c>
      <c r="G161">
        <v>40940.370138888888</v>
      </c>
      <c r="H161">
        <v>41106.486805555556</v>
      </c>
      <c r="I161">
        <v>1</v>
      </c>
      <c r="J161">
        <v>41106.486805555556</v>
      </c>
      <c r="K161">
        <v>41142.446527777778</v>
      </c>
      <c r="L161">
        <v>1</v>
      </c>
      <c r="M161">
        <v>41142.446527777778</v>
      </c>
      <c r="N161">
        <v>41142.446527777778</v>
      </c>
      <c r="O161">
        <v>1</v>
      </c>
    </row>
    <row r="162" spans="1:15" x14ac:dyDescent="0.25">
      <c r="A162">
        <v>40850.333333333336</v>
      </c>
      <c r="B162">
        <v>41158.621527777781</v>
      </c>
      <c r="C162">
        <v>0</v>
      </c>
      <c r="D162">
        <v>40850.333333333336</v>
      </c>
      <c r="E162">
        <v>40935.413194444445</v>
      </c>
      <c r="F162">
        <v>1</v>
      </c>
      <c r="G162">
        <v>40935.413194444445</v>
      </c>
      <c r="H162">
        <v>41116.456944444442</v>
      </c>
      <c r="I162">
        <v>1</v>
      </c>
      <c r="J162">
        <v>41116.456944444442</v>
      </c>
      <c r="K162">
        <v>41158.621527777781</v>
      </c>
      <c r="L162">
        <v>1</v>
      </c>
      <c r="M162">
        <v>41158.621527777781</v>
      </c>
      <c r="N162">
        <v>41158.621527777781</v>
      </c>
      <c r="O162">
        <v>1</v>
      </c>
    </row>
    <row r="163" spans="1:15" x14ac:dyDescent="0.25">
      <c r="A163">
        <v>40850.333333333336</v>
      </c>
      <c r="B163">
        <v>41138.376388888886</v>
      </c>
      <c r="C163">
        <v>0</v>
      </c>
      <c r="D163">
        <v>40850.333333333336</v>
      </c>
      <c r="E163">
        <v>40928.558333333334</v>
      </c>
      <c r="F163">
        <v>1</v>
      </c>
      <c r="G163">
        <v>40928.558333333334</v>
      </c>
      <c r="H163">
        <v>41094.578472222223</v>
      </c>
      <c r="I163">
        <v>1</v>
      </c>
      <c r="J163">
        <v>41094.578472222223</v>
      </c>
      <c r="K163">
        <v>41138.376388888886</v>
      </c>
      <c r="L163">
        <v>1</v>
      </c>
      <c r="M163">
        <v>41138.376388888886</v>
      </c>
      <c r="N163">
        <v>41138.376388888886</v>
      </c>
      <c r="O163">
        <v>1</v>
      </c>
    </row>
    <row r="164" spans="1:15" x14ac:dyDescent="0.25">
      <c r="A164">
        <v>40850.333333333336</v>
      </c>
      <c r="B164">
        <v>41162.443055555559</v>
      </c>
      <c r="C164">
        <v>0</v>
      </c>
      <c r="D164">
        <v>40850.333333333336</v>
      </c>
      <c r="E164">
        <v>40932.390277777777</v>
      </c>
      <c r="F164">
        <v>1</v>
      </c>
      <c r="G164">
        <v>40932.390277777777</v>
      </c>
      <c r="H164">
        <v>41117.340277777781</v>
      </c>
      <c r="I164">
        <v>1</v>
      </c>
      <c r="J164">
        <v>41117.340277777781</v>
      </c>
      <c r="K164">
        <v>41162.443055555559</v>
      </c>
      <c r="L164">
        <v>1</v>
      </c>
      <c r="M164">
        <v>41162.443055555559</v>
      </c>
      <c r="N164">
        <v>41162.443055555559</v>
      </c>
      <c r="O164">
        <v>1</v>
      </c>
    </row>
    <row r="165" spans="1:15" x14ac:dyDescent="0.25">
      <c r="A165">
        <v>40850.333333333336</v>
      </c>
      <c r="B165">
        <v>41151.356944444444</v>
      </c>
      <c r="C165">
        <v>0</v>
      </c>
      <c r="D165">
        <v>40850.333333333336</v>
      </c>
      <c r="E165">
        <v>40932.359722222223</v>
      </c>
      <c r="F165">
        <v>1</v>
      </c>
      <c r="G165">
        <v>40932.359722222223</v>
      </c>
      <c r="H165">
        <v>41113.446527777778</v>
      </c>
      <c r="I165">
        <v>1</v>
      </c>
      <c r="J165">
        <v>41113.446527777778</v>
      </c>
      <c r="K165">
        <v>41151.356944444444</v>
      </c>
      <c r="L165">
        <v>1</v>
      </c>
      <c r="M165">
        <v>41151.356944444444</v>
      </c>
      <c r="N165">
        <v>41151.356944444444</v>
      </c>
      <c r="O165">
        <v>1</v>
      </c>
    </row>
    <row r="166" spans="1:15" x14ac:dyDescent="0.25">
      <c r="A166">
        <v>40850.333333333336</v>
      </c>
      <c r="B166">
        <v>41185.551388888889</v>
      </c>
      <c r="C166">
        <v>0</v>
      </c>
      <c r="D166">
        <v>40850.333333333336</v>
      </c>
      <c r="E166">
        <v>40932.671527777777</v>
      </c>
      <c r="F166">
        <v>1</v>
      </c>
      <c r="G166">
        <v>40932.671527777777</v>
      </c>
      <c r="H166">
        <v>41117.376388888886</v>
      </c>
      <c r="I166">
        <v>1</v>
      </c>
      <c r="J166">
        <v>41117.376388888886</v>
      </c>
      <c r="K166">
        <v>41159.390277777777</v>
      </c>
      <c r="L166">
        <v>1</v>
      </c>
      <c r="M166">
        <v>41159.390277777777</v>
      </c>
      <c r="N166">
        <v>41185.551388888889</v>
      </c>
      <c r="O166">
        <v>1</v>
      </c>
    </row>
    <row r="167" spans="1:15" x14ac:dyDescent="0.25">
      <c r="A167">
        <v>40850.333333333336</v>
      </c>
      <c r="B167">
        <v>41156.625</v>
      </c>
      <c r="C167">
        <v>0</v>
      </c>
      <c r="D167">
        <v>40850.333333333336</v>
      </c>
      <c r="E167">
        <v>40934.554861111108</v>
      </c>
      <c r="F167">
        <v>1</v>
      </c>
      <c r="G167">
        <v>40934.554861111108</v>
      </c>
      <c r="H167">
        <v>41092.396527777775</v>
      </c>
      <c r="I167">
        <v>1</v>
      </c>
      <c r="J167">
        <v>41092.396527777775</v>
      </c>
      <c r="K167">
        <v>41134.456944444442</v>
      </c>
      <c r="L167">
        <v>1</v>
      </c>
      <c r="M167">
        <v>41134.456944444442</v>
      </c>
      <c r="N167">
        <v>41156.625</v>
      </c>
      <c r="O167">
        <v>1</v>
      </c>
    </row>
    <row r="168" spans="1:15" x14ac:dyDescent="0.25">
      <c r="A168">
        <v>40850.333333333336</v>
      </c>
      <c r="B168">
        <v>41169.548611111109</v>
      </c>
      <c r="C168">
        <v>0</v>
      </c>
      <c r="D168">
        <v>40850.333333333336</v>
      </c>
      <c r="E168">
        <v>40935.5</v>
      </c>
      <c r="F168">
        <v>1</v>
      </c>
      <c r="G168">
        <v>40935.541666666664</v>
      </c>
      <c r="H168">
        <v>41101.479861111111</v>
      </c>
      <c r="I168">
        <v>1</v>
      </c>
      <c r="J168">
        <v>41101.479861111111</v>
      </c>
      <c r="K168">
        <v>41141.35</v>
      </c>
      <c r="L168">
        <v>1</v>
      </c>
      <c r="M168">
        <v>41141.35</v>
      </c>
      <c r="N168">
        <v>41169.548611111109</v>
      </c>
      <c r="O168">
        <v>1</v>
      </c>
    </row>
    <row r="169" spans="1:15" x14ac:dyDescent="0.25">
      <c r="A169">
        <v>40850.333333333336</v>
      </c>
      <c r="B169">
        <v>41159.453472222223</v>
      </c>
      <c r="C169">
        <v>0</v>
      </c>
      <c r="D169">
        <v>40850.333333333336</v>
      </c>
      <c r="E169">
        <v>40945.601388888892</v>
      </c>
      <c r="F169">
        <v>1</v>
      </c>
      <c r="G169">
        <v>40945.601388888892</v>
      </c>
      <c r="H169">
        <v>41122.396527777775</v>
      </c>
      <c r="I169">
        <v>1</v>
      </c>
      <c r="J169">
        <v>41122.396527777775</v>
      </c>
      <c r="K169">
        <v>41159.453472222223</v>
      </c>
      <c r="L169">
        <v>1</v>
      </c>
      <c r="M169">
        <v>41159.453472222223</v>
      </c>
      <c r="N169">
        <v>41159.453472222223</v>
      </c>
      <c r="O169">
        <v>1</v>
      </c>
    </row>
    <row r="170" spans="1:15" x14ac:dyDescent="0.25">
      <c r="A170">
        <v>40850.333333333336</v>
      </c>
      <c r="B170">
        <v>41179.426388888889</v>
      </c>
      <c r="C170">
        <v>0</v>
      </c>
      <c r="D170">
        <v>40850.333333333336</v>
      </c>
      <c r="E170">
        <v>40939.554861111108</v>
      </c>
      <c r="F170">
        <v>1</v>
      </c>
      <c r="G170">
        <v>40939.554861111108</v>
      </c>
      <c r="H170">
        <v>41107.691666666666</v>
      </c>
      <c r="I170">
        <v>1</v>
      </c>
      <c r="J170">
        <v>41107.691666666666</v>
      </c>
      <c r="K170">
        <v>41149.423611111109</v>
      </c>
      <c r="L170">
        <v>1</v>
      </c>
      <c r="M170">
        <v>41149.423611111109</v>
      </c>
      <c r="N170">
        <v>41179.426388888889</v>
      </c>
      <c r="O170">
        <v>1</v>
      </c>
    </row>
    <row r="171" spans="1:15" x14ac:dyDescent="0.25">
      <c r="A171">
        <v>40850.333333333336</v>
      </c>
      <c r="B171">
        <v>41178.490277777775</v>
      </c>
      <c r="C171">
        <v>0</v>
      </c>
      <c r="D171">
        <v>40850.333333333336</v>
      </c>
      <c r="E171">
        <v>40931.413194444445</v>
      </c>
      <c r="F171">
        <v>1</v>
      </c>
      <c r="G171">
        <v>40931.413194444445</v>
      </c>
      <c r="H171">
        <v>41096.584722222222</v>
      </c>
      <c r="I171">
        <v>1</v>
      </c>
      <c r="J171">
        <v>41096.584722222222</v>
      </c>
      <c r="K171">
        <v>41178.490277777775</v>
      </c>
      <c r="L171">
        <v>1</v>
      </c>
      <c r="M171">
        <v>41178.490277777775</v>
      </c>
      <c r="N171">
        <v>41178.490277777775</v>
      </c>
      <c r="O171">
        <v>1</v>
      </c>
    </row>
    <row r="172" spans="1:15" x14ac:dyDescent="0.25">
      <c r="A172">
        <v>40850.333333333336</v>
      </c>
      <c r="B172">
        <v>41152.695138888892</v>
      </c>
      <c r="C172">
        <v>0</v>
      </c>
      <c r="D172">
        <v>40850.333333333336</v>
      </c>
      <c r="E172">
        <v>40946.595138888886</v>
      </c>
      <c r="F172">
        <v>1</v>
      </c>
      <c r="G172">
        <v>40946.595138888886</v>
      </c>
      <c r="H172">
        <v>41115.651388888888</v>
      </c>
      <c r="I172">
        <v>1</v>
      </c>
      <c r="J172">
        <v>41115.651388888888</v>
      </c>
      <c r="K172">
        <v>41152.695138888892</v>
      </c>
      <c r="L172">
        <v>1</v>
      </c>
      <c r="M172">
        <v>41152.695138888892</v>
      </c>
      <c r="N172">
        <v>41152.695138888892</v>
      </c>
      <c r="O172">
        <v>1</v>
      </c>
    </row>
    <row r="173" spans="1:15" x14ac:dyDescent="0.25">
      <c r="A173">
        <v>40850.333333333336</v>
      </c>
      <c r="B173">
        <v>41191.568055555559</v>
      </c>
      <c r="C173">
        <v>0</v>
      </c>
      <c r="D173">
        <v>40850.333333333336</v>
      </c>
      <c r="E173">
        <v>40939.598611111112</v>
      </c>
      <c r="F173">
        <v>1</v>
      </c>
      <c r="G173">
        <v>40939.598611111112</v>
      </c>
      <c r="H173">
        <v>41124.443055555559</v>
      </c>
      <c r="I173">
        <v>1</v>
      </c>
      <c r="J173">
        <v>41124.443055555559</v>
      </c>
      <c r="K173">
        <v>41163.558333333334</v>
      </c>
      <c r="L173">
        <v>1</v>
      </c>
      <c r="M173">
        <v>41163.558333333334</v>
      </c>
      <c r="N173">
        <v>41191.568055555559</v>
      </c>
      <c r="O173">
        <v>1</v>
      </c>
    </row>
    <row r="174" spans="1:15" x14ac:dyDescent="0.25">
      <c r="A174">
        <v>40850.333333333336</v>
      </c>
      <c r="B174">
        <v>41183.456944444442</v>
      </c>
      <c r="C174">
        <v>0</v>
      </c>
      <c r="D174">
        <v>40850.333333333336</v>
      </c>
      <c r="E174">
        <v>40938.611805555556</v>
      </c>
      <c r="F174">
        <v>1</v>
      </c>
      <c r="G174">
        <v>40938.611805555556</v>
      </c>
      <c r="H174">
        <v>41115.479861111111</v>
      </c>
      <c r="I174">
        <v>1</v>
      </c>
      <c r="J174">
        <v>41115.479861111111</v>
      </c>
      <c r="K174">
        <v>41158.393055555556</v>
      </c>
      <c r="L174">
        <v>1</v>
      </c>
      <c r="M174">
        <v>41158.393055555556</v>
      </c>
      <c r="N174">
        <v>41183.456944444442</v>
      </c>
      <c r="O174">
        <v>1</v>
      </c>
    </row>
    <row r="175" spans="1:15" x14ac:dyDescent="0.25">
      <c r="A175">
        <v>40850.333333333336</v>
      </c>
      <c r="B175">
        <v>41142.476388888892</v>
      </c>
      <c r="C175">
        <v>0</v>
      </c>
      <c r="D175">
        <v>40850.333333333336</v>
      </c>
      <c r="E175">
        <v>40934.343055555553</v>
      </c>
      <c r="F175">
        <v>1</v>
      </c>
      <c r="G175">
        <v>40934.343055555553</v>
      </c>
      <c r="H175">
        <v>41100.611805555556</v>
      </c>
      <c r="I175">
        <v>1</v>
      </c>
      <c r="J175">
        <v>41100.611805555556</v>
      </c>
      <c r="K175">
        <v>41142.476388888892</v>
      </c>
      <c r="L175">
        <v>1</v>
      </c>
      <c r="M175">
        <v>41142.476388888892</v>
      </c>
      <c r="N175">
        <v>41142.476388888892</v>
      </c>
      <c r="O175">
        <v>1</v>
      </c>
    </row>
    <row r="176" spans="1:15" x14ac:dyDescent="0.25">
      <c r="A176">
        <v>40850.333333333336</v>
      </c>
      <c r="B176">
        <v>41128.695138888892</v>
      </c>
      <c r="C176">
        <v>0</v>
      </c>
      <c r="D176">
        <v>40850.333333333336</v>
      </c>
      <c r="E176">
        <v>40939.436805555553</v>
      </c>
      <c r="F176">
        <v>1</v>
      </c>
      <c r="G176">
        <v>40939.436805555553</v>
      </c>
      <c r="H176">
        <v>41087.486805555556</v>
      </c>
      <c r="I176">
        <v>1</v>
      </c>
      <c r="J176">
        <v>41087.486805555556</v>
      </c>
      <c r="K176">
        <v>41128.695138888892</v>
      </c>
      <c r="L176">
        <v>1</v>
      </c>
      <c r="M176">
        <v>41128.695138888892</v>
      </c>
      <c r="N176">
        <v>41128.695138888892</v>
      </c>
      <c r="O176">
        <v>1</v>
      </c>
    </row>
    <row r="177" spans="1:15" x14ac:dyDescent="0.25">
      <c r="A177">
        <v>40850.333333333336</v>
      </c>
      <c r="B177">
        <v>41128.688194444447</v>
      </c>
      <c r="C177">
        <v>0</v>
      </c>
      <c r="D177">
        <v>40850.333333333336</v>
      </c>
      <c r="E177">
        <v>40933.470138888886</v>
      </c>
      <c r="F177">
        <v>1</v>
      </c>
      <c r="G177">
        <v>40933.470138888886</v>
      </c>
      <c r="H177">
        <v>41088.56527777778</v>
      </c>
      <c r="I177">
        <v>1</v>
      </c>
      <c r="J177">
        <v>41088.56527777778</v>
      </c>
      <c r="K177">
        <v>41128.688194444447</v>
      </c>
      <c r="L177">
        <v>1</v>
      </c>
      <c r="M177">
        <v>41128.688194444447</v>
      </c>
      <c r="N177">
        <v>41128.688194444447</v>
      </c>
      <c r="O177">
        <v>1</v>
      </c>
    </row>
    <row r="178" spans="1:15" x14ac:dyDescent="0.25">
      <c r="A178">
        <v>40850.333333333336</v>
      </c>
      <c r="B178">
        <v>41131.340277777781</v>
      </c>
      <c r="C178">
        <v>0</v>
      </c>
      <c r="D178">
        <v>40850.333333333336</v>
      </c>
      <c r="E178">
        <v>40933.35</v>
      </c>
      <c r="F178">
        <v>1</v>
      </c>
      <c r="G178">
        <v>40933.35</v>
      </c>
      <c r="H178">
        <v>41092.60833333333</v>
      </c>
      <c r="I178">
        <v>1</v>
      </c>
      <c r="J178">
        <v>41092.60833333333</v>
      </c>
      <c r="K178">
        <v>41131.340277777781</v>
      </c>
      <c r="L178">
        <v>1</v>
      </c>
      <c r="M178">
        <v>41131.340277777781</v>
      </c>
      <c r="N178">
        <v>41131.340277777781</v>
      </c>
      <c r="O178">
        <v>1</v>
      </c>
    </row>
    <row r="179" spans="1:15" x14ac:dyDescent="0.25">
      <c r="A179">
        <v>40850.333333333336</v>
      </c>
      <c r="B179">
        <v>41150.353472222225</v>
      </c>
      <c r="C179">
        <v>0</v>
      </c>
      <c r="D179">
        <v>40850.333333333336</v>
      </c>
      <c r="E179">
        <v>40947.359722222223</v>
      </c>
      <c r="F179">
        <v>1</v>
      </c>
      <c r="G179">
        <v>40947.359722222223</v>
      </c>
      <c r="H179">
        <v>41108.466666666667</v>
      </c>
      <c r="I179">
        <v>1</v>
      </c>
      <c r="J179">
        <v>41108.466666666667</v>
      </c>
      <c r="K179">
        <v>41150.353472222225</v>
      </c>
      <c r="L179">
        <v>1</v>
      </c>
      <c r="M179">
        <v>41150.353472222225</v>
      </c>
      <c r="N179">
        <v>41150.353472222225</v>
      </c>
      <c r="O179">
        <v>1</v>
      </c>
    </row>
    <row r="180" spans="1:15" x14ac:dyDescent="0.25">
      <c r="A180">
        <v>40850.333333333336</v>
      </c>
      <c r="B180">
        <v>41157.429861111108</v>
      </c>
      <c r="C180">
        <v>0</v>
      </c>
      <c r="D180">
        <v>40850.333333333336</v>
      </c>
      <c r="E180">
        <v>40949.386805555558</v>
      </c>
      <c r="F180">
        <v>1</v>
      </c>
      <c r="G180">
        <v>40949.386805555558</v>
      </c>
      <c r="H180">
        <v>41117.479861111111</v>
      </c>
      <c r="I180">
        <v>1</v>
      </c>
      <c r="J180">
        <v>41117.479861111111</v>
      </c>
      <c r="K180">
        <v>41157.429861111108</v>
      </c>
      <c r="L180">
        <v>1</v>
      </c>
      <c r="M180">
        <v>41157.429861111108</v>
      </c>
      <c r="N180">
        <v>41157.429861111108</v>
      </c>
      <c r="O180">
        <v>1</v>
      </c>
    </row>
    <row r="181" spans="1:15" x14ac:dyDescent="0.25">
      <c r="A181">
        <v>40850.333333333336</v>
      </c>
      <c r="B181">
        <v>41128.601388888892</v>
      </c>
      <c r="C181">
        <v>0</v>
      </c>
      <c r="D181">
        <v>40850.333333333336</v>
      </c>
      <c r="E181">
        <v>40933.551388888889</v>
      </c>
      <c r="F181">
        <v>1</v>
      </c>
      <c r="G181">
        <v>40933.551388888889</v>
      </c>
      <c r="H181">
        <v>41088.383333333331</v>
      </c>
      <c r="I181">
        <v>1</v>
      </c>
      <c r="J181">
        <v>41088.383333333331</v>
      </c>
      <c r="K181">
        <v>41128.601388888892</v>
      </c>
      <c r="L181">
        <v>1</v>
      </c>
      <c r="M181">
        <v>41128.601388888892</v>
      </c>
      <c r="N181">
        <v>41128.601388888892</v>
      </c>
      <c r="O181">
        <v>1</v>
      </c>
    </row>
    <row r="182" spans="1:15" x14ac:dyDescent="0.25">
      <c r="A182">
        <v>40850.333333333336</v>
      </c>
      <c r="B182">
        <v>41145.64166666667</v>
      </c>
      <c r="C182">
        <v>0</v>
      </c>
      <c r="D182">
        <v>40850.333333333336</v>
      </c>
      <c r="E182">
        <v>40939.708333333336</v>
      </c>
      <c r="F182">
        <v>1</v>
      </c>
      <c r="G182">
        <v>40940.333333333336</v>
      </c>
      <c r="H182">
        <v>41108.691666666666</v>
      </c>
      <c r="I182">
        <v>1</v>
      </c>
      <c r="J182">
        <v>41108.691666666666</v>
      </c>
      <c r="K182">
        <v>41145.64166666667</v>
      </c>
      <c r="L182">
        <v>1</v>
      </c>
      <c r="M182">
        <v>41145.64166666667</v>
      </c>
      <c r="N182">
        <v>41145.64166666667</v>
      </c>
      <c r="O182">
        <v>1</v>
      </c>
    </row>
    <row r="183" spans="1:15" x14ac:dyDescent="0.25">
      <c r="A183">
        <v>40850.333333333336</v>
      </c>
      <c r="B183">
        <v>41178.463194444441</v>
      </c>
      <c r="C183">
        <v>0</v>
      </c>
      <c r="D183">
        <v>40850.333333333336</v>
      </c>
      <c r="E183">
        <v>40939.645138888889</v>
      </c>
      <c r="F183">
        <v>1</v>
      </c>
      <c r="G183">
        <v>40939.645138888889</v>
      </c>
      <c r="H183">
        <v>41100.366666666669</v>
      </c>
      <c r="I183">
        <v>1</v>
      </c>
      <c r="J183">
        <v>41100.366666666669</v>
      </c>
      <c r="K183">
        <v>41141.366666666669</v>
      </c>
      <c r="L183">
        <v>1</v>
      </c>
      <c r="M183">
        <v>41141.366666666669</v>
      </c>
      <c r="N183">
        <v>41178.463194444441</v>
      </c>
      <c r="O183">
        <v>1</v>
      </c>
    </row>
    <row r="184" spans="1:15" x14ac:dyDescent="0.25">
      <c r="A184">
        <v>40850.333333333336</v>
      </c>
      <c r="B184">
        <v>41170.68472222222</v>
      </c>
      <c r="C184">
        <v>0</v>
      </c>
      <c r="D184">
        <v>40850.333333333336</v>
      </c>
      <c r="E184">
        <v>40942.473611111112</v>
      </c>
      <c r="F184">
        <v>1</v>
      </c>
      <c r="G184">
        <v>40942.473611111112</v>
      </c>
      <c r="H184">
        <v>41131.591666666667</v>
      </c>
      <c r="I184">
        <v>1</v>
      </c>
      <c r="J184">
        <v>41131.591666666667</v>
      </c>
      <c r="K184">
        <v>41170.68472222222</v>
      </c>
      <c r="L184">
        <v>1</v>
      </c>
      <c r="M184">
        <v>41170.68472222222</v>
      </c>
      <c r="N184">
        <v>41170.68472222222</v>
      </c>
      <c r="O184">
        <v>1</v>
      </c>
    </row>
    <row r="185" spans="1:15" x14ac:dyDescent="0.25">
      <c r="A185">
        <v>40850.333333333336</v>
      </c>
      <c r="B185">
        <v>41121.479861111111</v>
      </c>
      <c r="C185">
        <v>0</v>
      </c>
      <c r="D185">
        <v>40850.333333333336</v>
      </c>
      <c r="E185">
        <v>40935.698611111111</v>
      </c>
      <c r="F185">
        <v>1</v>
      </c>
      <c r="G185">
        <v>40935.698611111111</v>
      </c>
      <c r="H185">
        <v>41080.463194444441</v>
      </c>
      <c r="I185">
        <v>1</v>
      </c>
      <c r="J185">
        <v>41080.463194444441</v>
      </c>
      <c r="K185">
        <v>41121.479861111111</v>
      </c>
      <c r="L185">
        <v>1</v>
      </c>
      <c r="M185">
        <v>41121.479861111111</v>
      </c>
      <c r="N185">
        <v>41121.479861111111</v>
      </c>
      <c r="O185">
        <v>1</v>
      </c>
    </row>
    <row r="186" spans="1:15" x14ac:dyDescent="0.25">
      <c r="A186">
        <v>40850.333333333336</v>
      </c>
      <c r="B186">
        <v>41165.658333333333</v>
      </c>
      <c r="C186">
        <v>0</v>
      </c>
      <c r="D186">
        <v>40850.333333333336</v>
      </c>
      <c r="E186">
        <v>40931.625</v>
      </c>
      <c r="F186">
        <v>1</v>
      </c>
      <c r="G186">
        <v>40931.625</v>
      </c>
      <c r="H186">
        <v>41121.588194444441</v>
      </c>
      <c r="I186">
        <v>1</v>
      </c>
      <c r="J186">
        <v>41121.588194444441</v>
      </c>
      <c r="K186">
        <v>41165.658333333333</v>
      </c>
      <c r="L186">
        <v>1</v>
      </c>
      <c r="M186">
        <v>41165.658333333333</v>
      </c>
      <c r="N186">
        <v>41165.658333333333</v>
      </c>
      <c r="O186">
        <v>1</v>
      </c>
    </row>
    <row r="187" spans="1:15" x14ac:dyDescent="0.25">
      <c r="A187">
        <v>40850.333333333336</v>
      </c>
      <c r="B187">
        <v>41145.373611111114</v>
      </c>
      <c r="C187">
        <v>0</v>
      </c>
      <c r="D187">
        <v>40850.333333333336</v>
      </c>
      <c r="E187">
        <v>40934.490277777775</v>
      </c>
      <c r="F187">
        <v>1</v>
      </c>
      <c r="G187">
        <v>40934.490277777775</v>
      </c>
      <c r="H187">
        <v>41100.340277777781</v>
      </c>
      <c r="I187">
        <v>1</v>
      </c>
      <c r="J187">
        <v>41100.340277777781</v>
      </c>
      <c r="K187">
        <v>41145.373611111114</v>
      </c>
      <c r="L187">
        <v>1</v>
      </c>
      <c r="M187">
        <v>41145.373611111114</v>
      </c>
      <c r="N187">
        <v>41145.373611111114</v>
      </c>
      <c r="O187">
        <v>1</v>
      </c>
    </row>
    <row r="188" spans="1:15" x14ac:dyDescent="0.25">
      <c r="A188">
        <v>40850.333333333336</v>
      </c>
      <c r="B188">
        <v>41170.591666666667</v>
      </c>
      <c r="C188">
        <v>0</v>
      </c>
      <c r="D188">
        <v>40850.333333333336</v>
      </c>
      <c r="E188">
        <v>40927.340277777781</v>
      </c>
      <c r="F188">
        <v>1</v>
      </c>
      <c r="G188">
        <v>40927.340277777781</v>
      </c>
      <c r="H188">
        <v>41110.698611111111</v>
      </c>
      <c r="I188">
        <v>1</v>
      </c>
      <c r="J188">
        <v>41110.698611111111</v>
      </c>
      <c r="K188">
        <v>41149.436805555553</v>
      </c>
      <c r="L188">
        <v>1</v>
      </c>
      <c r="M188">
        <v>41149.436805555553</v>
      </c>
      <c r="N188">
        <v>41170.591666666667</v>
      </c>
      <c r="O188">
        <v>1</v>
      </c>
    </row>
    <row r="189" spans="1:15" x14ac:dyDescent="0.25">
      <c r="A189">
        <v>40850.333333333336</v>
      </c>
      <c r="B189">
        <v>41180.44027777778</v>
      </c>
      <c r="C189">
        <v>0</v>
      </c>
      <c r="D189">
        <v>40850.333333333336</v>
      </c>
      <c r="E189">
        <v>40931.548611111109</v>
      </c>
      <c r="F189">
        <v>1</v>
      </c>
      <c r="G189">
        <v>40931.548611111109</v>
      </c>
      <c r="H189">
        <v>41106.390277777777</v>
      </c>
      <c r="I189">
        <v>1</v>
      </c>
      <c r="J189">
        <v>41106.390277777777</v>
      </c>
      <c r="K189">
        <v>41150.396527777775</v>
      </c>
      <c r="L189">
        <v>1</v>
      </c>
      <c r="M189">
        <v>41150.396527777775</v>
      </c>
      <c r="N189">
        <v>41180.44027777778</v>
      </c>
      <c r="O189">
        <v>1</v>
      </c>
    </row>
    <row r="190" spans="1:15" x14ac:dyDescent="0.25">
      <c r="A190">
        <v>40850.333333333336</v>
      </c>
      <c r="B190">
        <v>41179.584722222222</v>
      </c>
      <c r="C190">
        <v>0</v>
      </c>
      <c r="D190">
        <v>40850.333333333336</v>
      </c>
      <c r="E190">
        <v>40946.604861111111</v>
      </c>
      <c r="F190">
        <v>1</v>
      </c>
      <c r="G190">
        <v>40946.604861111111</v>
      </c>
      <c r="H190">
        <v>41135.353472222225</v>
      </c>
      <c r="I190">
        <v>1</v>
      </c>
      <c r="J190">
        <v>41135.353472222225</v>
      </c>
      <c r="K190">
        <v>41179.584722222222</v>
      </c>
      <c r="L190">
        <v>1</v>
      </c>
      <c r="M190">
        <v>41179.584722222222</v>
      </c>
      <c r="N190">
        <v>41179.584722222222</v>
      </c>
      <c r="O190">
        <v>1</v>
      </c>
    </row>
    <row r="191" spans="1:15" x14ac:dyDescent="0.25">
      <c r="A191">
        <v>40850.333333333336</v>
      </c>
      <c r="B191">
        <v>41169.409722222219</v>
      </c>
      <c r="C191">
        <v>0</v>
      </c>
      <c r="D191">
        <v>40850.333333333336</v>
      </c>
      <c r="E191">
        <v>40934.654861111114</v>
      </c>
      <c r="F191">
        <v>1</v>
      </c>
      <c r="G191">
        <v>40934.654861111114</v>
      </c>
      <c r="H191">
        <v>41100.449999999997</v>
      </c>
      <c r="I191">
        <v>1</v>
      </c>
      <c r="J191">
        <v>41100.449999999997</v>
      </c>
      <c r="K191">
        <v>41142.645138888889</v>
      </c>
      <c r="L191">
        <v>1</v>
      </c>
      <c r="M191">
        <v>41142.645138888889</v>
      </c>
      <c r="N191">
        <v>41169.409722222219</v>
      </c>
      <c r="O191">
        <v>1</v>
      </c>
    </row>
    <row r="192" spans="1:15" x14ac:dyDescent="0.25">
      <c r="A192">
        <v>40850.333333333336</v>
      </c>
      <c r="B192">
        <v>41159.433333333334</v>
      </c>
      <c r="C192">
        <v>0</v>
      </c>
      <c r="D192">
        <v>40850.333333333336</v>
      </c>
      <c r="E192">
        <v>40931.473611111112</v>
      </c>
      <c r="F192">
        <v>1</v>
      </c>
      <c r="G192">
        <v>40931.473611111112</v>
      </c>
      <c r="H192">
        <v>41095.363194444442</v>
      </c>
      <c r="I192">
        <v>1</v>
      </c>
      <c r="J192">
        <v>41095.363194444442</v>
      </c>
      <c r="K192">
        <v>41135.433333333334</v>
      </c>
      <c r="L192">
        <v>1</v>
      </c>
      <c r="M192">
        <v>41135.433333333334</v>
      </c>
      <c r="N192">
        <v>41159.433333333334</v>
      </c>
      <c r="O192">
        <v>1</v>
      </c>
    </row>
    <row r="193" spans="1:15" x14ac:dyDescent="0.25">
      <c r="A193">
        <v>40850.333333333336</v>
      </c>
      <c r="B193">
        <v>41226.379861111112</v>
      </c>
      <c r="C193">
        <v>0</v>
      </c>
      <c r="D193">
        <v>40850.333333333336</v>
      </c>
      <c r="E193">
        <v>40947.476388888892</v>
      </c>
      <c r="F193">
        <v>1</v>
      </c>
      <c r="G193">
        <v>40947.476388888892</v>
      </c>
      <c r="H193">
        <v>41102.490277777775</v>
      </c>
      <c r="I193">
        <v>1</v>
      </c>
      <c r="J193">
        <v>41102.490277777775</v>
      </c>
      <c r="K193">
        <v>41191.473611111112</v>
      </c>
      <c r="L193">
        <v>1</v>
      </c>
      <c r="M193">
        <v>41191.473611111112</v>
      </c>
      <c r="N193">
        <v>41226.379861111112</v>
      </c>
      <c r="O193">
        <v>1</v>
      </c>
    </row>
    <row r="194" spans="1:15" x14ac:dyDescent="0.25">
      <c r="A194">
        <v>40850.333333333336</v>
      </c>
      <c r="B194">
        <v>41136.413194444445</v>
      </c>
      <c r="C194">
        <v>0</v>
      </c>
      <c r="D194">
        <v>40850.333333333336</v>
      </c>
      <c r="E194">
        <v>40933.406944444447</v>
      </c>
      <c r="F194">
        <v>1</v>
      </c>
      <c r="G194">
        <v>40933.406944444447</v>
      </c>
      <c r="H194">
        <v>41095.645138888889</v>
      </c>
      <c r="I194">
        <v>1</v>
      </c>
      <c r="J194">
        <v>41095.645138888889</v>
      </c>
      <c r="K194">
        <v>41136.413194444445</v>
      </c>
      <c r="L194">
        <v>1</v>
      </c>
      <c r="M194">
        <v>41136.413194444445</v>
      </c>
      <c r="N194">
        <v>41136.413194444445</v>
      </c>
      <c r="O194">
        <v>1</v>
      </c>
    </row>
    <row r="195" spans="1:15" x14ac:dyDescent="0.25">
      <c r="A195">
        <v>40850.333333333336</v>
      </c>
      <c r="B195">
        <v>41130.638194444444</v>
      </c>
      <c r="C195">
        <v>0</v>
      </c>
      <c r="D195">
        <v>40850.333333333336</v>
      </c>
      <c r="E195">
        <v>40926.386805555558</v>
      </c>
      <c r="F195">
        <v>1</v>
      </c>
      <c r="G195">
        <v>40926.386805555558</v>
      </c>
      <c r="H195">
        <v>41087.558333333334</v>
      </c>
      <c r="I195">
        <v>1</v>
      </c>
      <c r="J195">
        <v>41087.558333333334</v>
      </c>
      <c r="K195">
        <v>41130.638194444444</v>
      </c>
      <c r="L195">
        <v>1</v>
      </c>
      <c r="M195">
        <v>41130.638194444444</v>
      </c>
      <c r="N195">
        <v>41130.638194444444</v>
      </c>
      <c r="O195">
        <v>1</v>
      </c>
    </row>
    <row r="196" spans="1:15" x14ac:dyDescent="0.25">
      <c r="A196">
        <v>40850.333333333336</v>
      </c>
      <c r="B196">
        <v>41173.370138888888</v>
      </c>
      <c r="C196">
        <v>0</v>
      </c>
      <c r="D196">
        <v>40850.333333333336</v>
      </c>
      <c r="E196">
        <v>40927.366666666669</v>
      </c>
      <c r="F196">
        <v>1</v>
      </c>
      <c r="G196">
        <v>40927.366666666669</v>
      </c>
      <c r="H196">
        <v>41102.359722222223</v>
      </c>
      <c r="I196">
        <v>1</v>
      </c>
      <c r="J196">
        <v>41102.359722222223</v>
      </c>
      <c r="K196">
        <v>41149.423611111109</v>
      </c>
      <c r="L196">
        <v>1</v>
      </c>
      <c r="M196">
        <v>41149.423611111109</v>
      </c>
      <c r="N196">
        <v>41173.370138888888</v>
      </c>
      <c r="O196">
        <v>1</v>
      </c>
    </row>
    <row r="197" spans="1:15" x14ac:dyDescent="0.25">
      <c r="A197">
        <v>40850.333333333336</v>
      </c>
      <c r="B197">
        <v>41180.634722222225</v>
      </c>
      <c r="C197">
        <v>0</v>
      </c>
      <c r="D197">
        <v>40850.333333333336</v>
      </c>
      <c r="E197">
        <v>40934.625</v>
      </c>
      <c r="F197">
        <v>1</v>
      </c>
      <c r="G197">
        <v>40934.625</v>
      </c>
      <c r="H197">
        <v>41102.675000000003</v>
      </c>
      <c r="I197">
        <v>1</v>
      </c>
      <c r="J197">
        <v>41102.675000000003</v>
      </c>
      <c r="K197">
        <v>41150.359722222223</v>
      </c>
      <c r="L197">
        <v>1</v>
      </c>
      <c r="M197">
        <v>41150.359722222223</v>
      </c>
      <c r="N197">
        <v>41180.634722222225</v>
      </c>
      <c r="O197">
        <v>1</v>
      </c>
    </row>
    <row r="198" spans="1:15" x14ac:dyDescent="0.25">
      <c r="A198">
        <v>40850.333333333336</v>
      </c>
      <c r="B198">
        <v>41136.604861111111</v>
      </c>
      <c r="C198">
        <v>0</v>
      </c>
      <c r="D198">
        <v>40850.333333333336</v>
      </c>
      <c r="E198">
        <v>40932.695138888892</v>
      </c>
      <c r="F198">
        <v>1</v>
      </c>
      <c r="G198">
        <v>40932.695138888892</v>
      </c>
      <c r="H198">
        <v>41095.651388888888</v>
      </c>
      <c r="I198">
        <v>1</v>
      </c>
      <c r="J198">
        <v>41095.651388888888</v>
      </c>
      <c r="K198">
        <v>41136.604861111111</v>
      </c>
      <c r="L198">
        <v>1</v>
      </c>
      <c r="M198">
        <v>41136.604861111111</v>
      </c>
      <c r="N198">
        <v>41136.604861111111</v>
      </c>
      <c r="O198">
        <v>1</v>
      </c>
    </row>
    <row r="199" spans="1:15" x14ac:dyDescent="0.25">
      <c r="A199">
        <v>40850.333333333336</v>
      </c>
      <c r="B199">
        <v>41173.449999999997</v>
      </c>
      <c r="C199">
        <v>0</v>
      </c>
      <c r="D199">
        <v>40850.333333333336</v>
      </c>
      <c r="E199">
        <v>40927.581944444442</v>
      </c>
      <c r="F199">
        <v>1</v>
      </c>
      <c r="G199">
        <v>40927.581944444442</v>
      </c>
      <c r="H199">
        <v>41092.601388888892</v>
      </c>
      <c r="I199">
        <v>1</v>
      </c>
      <c r="J199">
        <v>41092.601388888892</v>
      </c>
      <c r="K199">
        <v>41136.68472222222</v>
      </c>
      <c r="L199">
        <v>1</v>
      </c>
      <c r="M199">
        <v>41136.68472222222</v>
      </c>
      <c r="N199">
        <v>41173.449999999997</v>
      </c>
      <c r="O199">
        <v>1</v>
      </c>
    </row>
    <row r="200" spans="1:15" x14ac:dyDescent="0.25">
      <c r="A200">
        <v>40850.333333333336</v>
      </c>
      <c r="B200">
        <v>41159.678472222222</v>
      </c>
      <c r="C200">
        <v>0</v>
      </c>
      <c r="D200">
        <v>40850.333333333336</v>
      </c>
      <c r="E200">
        <v>40934.645138888889</v>
      </c>
      <c r="F200">
        <v>1</v>
      </c>
      <c r="G200">
        <v>40934.645138888889</v>
      </c>
      <c r="H200">
        <v>41114.56527777778</v>
      </c>
      <c r="I200">
        <v>1</v>
      </c>
      <c r="J200">
        <v>41114.56527777778</v>
      </c>
      <c r="K200">
        <v>41159.678472222222</v>
      </c>
      <c r="L200">
        <v>1</v>
      </c>
      <c r="M200">
        <v>41159.678472222222</v>
      </c>
      <c r="N200">
        <v>41159.678472222222</v>
      </c>
      <c r="O200">
        <v>1</v>
      </c>
    </row>
    <row r="201" spans="1:15" x14ac:dyDescent="0.25">
      <c r="A201">
        <v>40850.333333333336</v>
      </c>
      <c r="B201">
        <v>41247.615277777775</v>
      </c>
      <c r="C201">
        <v>0</v>
      </c>
      <c r="D201">
        <v>40850.333333333336</v>
      </c>
      <c r="E201">
        <v>40935.383333333331</v>
      </c>
      <c r="F201">
        <v>1</v>
      </c>
      <c r="G201">
        <v>40935.383333333331</v>
      </c>
      <c r="H201">
        <v>41122.578472222223</v>
      </c>
      <c r="I201">
        <v>1</v>
      </c>
      <c r="J201">
        <v>41122.578472222223</v>
      </c>
      <c r="K201">
        <v>41214.571527777778</v>
      </c>
      <c r="L201">
        <v>1</v>
      </c>
      <c r="M201">
        <v>41214.571527777778</v>
      </c>
      <c r="N201">
        <v>41247.615277777775</v>
      </c>
      <c r="O201">
        <v>1</v>
      </c>
    </row>
    <row r="202" spans="1:15" x14ac:dyDescent="0.25">
      <c r="A202" t="s">
        <v>63</v>
      </c>
      <c r="B202" t="s">
        <v>63</v>
      </c>
      <c r="C202" t="s">
        <v>63</v>
      </c>
      <c r="D202" t="s">
        <v>63</v>
      </c>
      <c r="E202" t="s">
        <v>63</v>
      </c>
      <c r="F202" t="s">
        <v>63</v>
      </c>
      <c r="G202" t="s">
        <v>63</v>
      </c>
      <c r="H202" t="s">
        <v>63</v>
      </c>
      <c r="I202" t="s">
        <v>63</v>
      </c>
      <c r="J202" t="s">
        <v>63</v>
      </c>
      <c r="K202" t="s">
        <v>63</v>
      </c>
      <c r="L202" t="s">
        <v>63</v>
      </c>
      <c r="M202" t="s">
        <v>63</v>
      </c>
      <c r="N202" t="s">
        <v>63</v>
      </c>
      <c r="O20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Tasks</vt:lpstr>
      <vt:lpstr>Resources</vt:lpstr>
      <vt:lpstr>RiskSerializationData</vt:lpstr>
      <vt:lpstr>Risk Register</vt:lpstr>
      <vt:lpstr>Sheet1</vt:lpstr>
      <vt:lpstr>RiskCritStatData1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Stan</cp:lastModifiedBy>
  <dcterms:created xsi:type="dcterms:W3CDTF">2011-11-03T13:51:22Z</dcterms:created>
  <dcterms:modified xsi:type="dcterms:W3CDTF">2017-03-30T20:23:12Z</dcterms:modified>
</cp:coreProperties>
</file>