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90" windowWidth="15195" windowHeight="13035"/>
  </bookViews>
  <sheets>
    <sheet name="Overview" sheetId="1" r:id="rId1"/>
    <sheet name="SimulationMeans" sheetId="2" r:id="rId2"/>
  </sheets>
  <functionGroups builtInGroupCount="17"/>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IH_LH">SimulationMeans!$M$3</definedName>
    <definedName name="CIH_MC">SimulationMeans!$K$3</definedName>
    <definedName name="CIL_LH">SimulationMeans!$L$3</definedName>
    <definedName name="CIL_MC">SimulationMeans!$J$3</definedName>
    <definedName name="HeaderSecondLine">Overview!$C$30</definedName>
    <definedName name="MeansLH">SimulationMeans!$D$4:$D$103</definedName>
    <definedName name="MeansMC">SimulationMeans!$B$4:$B$103</definedName>
    <definedName name="mu">Overview!$D$10</definedName>
    <definedName name="nrIt">Overview!$D$7</definedName>
    <definedName name="nrSim">Overview!$D$4</definedName>
    <definedName name="Pal_Workbook_GUID" hidden="1">"GYBDGDKT6HR928Z8BLIZKDUH"</definedName>
    <definedName name="Pctile">SimulationMeans!$W$1</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134</definedName>
    <definedName name="RiskFixedSeed" hidden="1">1</definedName>
    <definedName name="RiskGenerateExcelReportsAtEndOfSimulation">TRUE</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400</definedName>
    <definedName name="RiskNumSimulations" hidden="1">100</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TRUE</definedName>
    <definedName name="RiskUseFixedSeed" hidden="1">FALSE</definedName>
    <definedName name="RiskUseMultipleCPUs" hidden="1">TRUE</definedName>
    <definedName name="SE_Actual_LH">Overview!$D$33</definedName>
    <definedName name="SE_Actual_MC">Overview!$D$32</definedName>
    <definedName name="SE_Expected">SimulationMeans!$H$10</definedName>
    <definedName name="SE_LH">SimulationMeans!$H$3</definedName>
    <definedName name="SE_MC">SimulationMeans!$G$3</definedName>
    <definedName name="sigma">Overview!$D$12</definedName>
    <definedName name="solver_adj" localSheetId="0" hidden="1">Overview!#REF!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Overview!#REF!</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Overview!$E$28</definedName>
    <definedName name="solver_pre" localSheetId="0" hidden="1">0.000001</definedName>
    <definedName name="solver_rel1" localSheetId="0" hidden="1">3</definedName>
    <definedName name="solver_rhs1" localSheetId="0" hidden="1">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10</definedName>
    <definedName name="TheInput">Overview!$D$14</definedName>
  </definedNames>
  <calcPr calcId="145621"/>
</workbook>
</file>

<file path=xl/calcChain.xml><?xml version="1.0" encoding="utf-8"?>
<calcChain xmlns="http://schemas.openxmlformats.org/spreadsheetml/2006/main">
  <c r="M3" i="2" l="1"/>
  <c r="F33" i="1" s="1"/>
  <c r="L3" i="2"/>
  <c r="H3" i="2"/>
  <c r="D33" i="1" s="1"/>
  <c r="D14" i="1"/>
  <c r="K3" i="2"/>
  <c r="J3" i="2"/>
  <c r="E32" i="1"/>
  <c r="G3" i="2"/>
  <c r="D32" i="1"/>
  <c r="B1" i="2"/>
  <c r="C30" i="1"/>
  <c r="W1" i="2"/>
  <c r="D31" i="1"/>
  <c r="F32" i="1"/>
  <c r="E33" i="1"/>
</calcChain>
</file>

<file path=xl/sharedStrings.xml><?xml version="1.0" encoding="utf-8"?>
<sst xmlns="http://schemas.openxmlformats.org/spreadsheetml/2006/main" count="32" uniqueCount="28">
  <si>
    <t>Sim #</t>
  </si>
  <si>
    <t>Actual/Latin Hypercube</t>
  </si>
  <si>
    <t>Actual/Monte Carlo</t>
  </si>
  <si>
    <t>Input function for @RISK</t>
  </si>
  <si>
    <t>Distribution mean</t>
  </si>
  <si>
    <t>Distribution standard deviation</t>
  </si>
  <si>
    <t>Monte Carlo Sampling Type</t>
  </si>
  <si>
    <t>Latin Hypercube Sampling Type</t>
  </si>
  <si>
    <t>Monte Carlo</t>
  </si>
  <si>
    <t>Latin Hypercube</t>
  </si>
  <si>
    <t>Predicted (SEM)</t>
  </si>
  <si>
    <t>2.5% of number of simulations:</t>
  </si>
  <si>
    <t>Middle 95% of Simulation Means are between about</t>
  </si>
  <si>
    <t>Number of simulations</t>
  </si>
  <si>
    <t>Iterations per simulation</t>
  </si>
  <si>
    <t>Standard Deviation of Simulation Means</t>
  </si>
  <si>
    <t>One simulation equals one sample, and the sample size is the number of iterations per simulation. By running multiple simulations we draw multiple samples.</t>
  </si>
  <si>
    <t>Select the number of simulations and number of iterations, then click "Run Comparison". @RISK will make two complete runs, one with the Monte Carlo method and one with Latin Hypercube. @RISK will store the simulation means and standard deviations on the SimulationMeans worksheet and summarize them in the box you see at right.</t>
  </si>
  <si>
    <t>The Predicted value or Standard Error of the Mean (SEM) is the distribution standard deviation divided by square root of sample size (number of iterations per simuation). The Actual values come from the actual sampling by the two sampling methods.</t>
  </si>
  <si>
    <t>For the Monte Carlo sampling type, with medium to number of iterations, agreement with the SEM from the Central Limit Theorem is usually quite good. The Latin Hypercube method is a stratified sampling technique, which among other effects keeps the simulation means much closer to the required distribution mean. With this method, the standard deviation of simulation means will be much less than expected from the Central Limit Theorem.</t>
  </si>
  <si>
    <t>Standard Dev of Simulation Means</t>
  </si>
  <si>
    <t>Mean</t>
  </si>
  <si>
    <t>Standard Deviation</t>
  </si>
  <si>
    <t>Middle 95% of Simulation Means</t>
  </si>
  <si>
    <r>
      <t>Variations:</t>
    </r>
    <r>
      <rPr>
        <sz val="10"/>
        <rFont val="Arial"/>
        <family val="2"/>
      </rPr>
      <t xml:space="preserve"> Try changing the mean and standard deviation in D9 and D11, or pick a different distribution in D14 to explore the difference between the behavior of Monte Carlo and Latin Hypercube. (The "Predicted (SEM)" value is meaningful only for distributions that use the cell reference =sigma for standard deviation.)</t>
    </r>
  </si>
  <si>
    <t>This workbook illustrates different distributions of simulation means between the Latin Hypercube and Monte Carlo sampling types.</t>
  </si>
  <si>
    <t>This workbook is ready to run in @RISK 7. If you have 6.2 or 6.3, press Alt+F11, click Tools » References, and select Palisade @RISK 6.x for Excel Object Library, where "6.x" stands for 6.2 or 6.3.</t>
  </si>
  <si>
    <t>StandardErrorLHandMC.xlsm (for @RISK versions 7.x)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</si>
</sst>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0"/>
      <name val="Arial"/>
    </font>
    <font>
      <sz val="10"/>
      <name val="Arial"/>
      <family val="2"/>
    </font>
    <font>
      <sz val="8"/>
      <name val="Arial"/>
      <family val="2"/>
    </font>
    <font>
      <sz val="14"/>
      <color indexed="9"/>
      <name val="Arial"/>
      <family val="2"/>
    </font>
    <font>
      <sz val="10"/>
      <color indexed="14"/>
      <name val="Arial"/>
      <family val="2"/>
    </font>
    <font>
      <sz val="10"/>
      <color indexed="12"/>
      <name val="Arial"/>
      <family val="2"/>
    </font>
    <font>
      <sz val="10"/>
      <color indexed="17"/>
      <name val="Arial"/>
      <family val="2"/>
    </font>
    <font>
      <sz val="10"/>
      <color indexed="16"/>
      <name val="Arial"/>
      <family val="2"/>
    </font>
    <font>
      <sz val="10"/>
      <color indexed="10"/>
      <name val="Arial"/>
      <family val="2"/>
    </font>
    <font>
      <b/>
      <sz val="10"/>
      <name val="Arial"/>
      <family val="2"/>
    </font>
    <font>
      <b/>
      <sz val="12"/>
      <name val="Arial"/>
      <family val="2"/>
    </font>
    <font>
      <sz val="12"/>
      <name val="Arial"/>
      <family val="2"/>
    </font>
    <font>
      <b/>
      <sz val="10"/>
      <name val="Arial"/>
      <family val="2"/>
    </font>
    <font>
      <sz val="10"/>
      <color rgb="FF000000"/>
      <name val="Arial"/>
      <family val="2"/>
    </font>
  </fonts>
  <fills count="3">
    <fill>
      <patternFill patternType="none"/>
    </fill>
    <fill>
      <patternFill patternType="gray125"/>
    </fill>
    <fill>
      <patternFill patternType="solid">
        <fgColor indexed="57"/>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52">
    <xf numFmtId="0" fontId="0" fillId="0" borderId="0" xfId="0"/>
    <xf numFmtId="0" fontId="3" fillId="2" borderId="1" xfId="0" applyFont="1" applyFill="1" applyBorder="1" applyAlignment="1">
      <alignment vertical="center"/>
    </xf>
    <xf numFmtId="0" fontId="0" fillId="0" borderId="2" xfId="0" applyBorder="1"/>
    <xf numFmtId="0" fontId="4" fillId="0" borderId="3" xfId="0" applyFont="1" applyBorder="1"/>
    <xf numFmtId="0" fontId="5" fillId="0" borderId="0" xfId="0" applyFont="1" applyFill="1"/>
    <xf numFmtId="0" fontId="0" fillId="0" borderId="0" xfId="0" applyAlignment="1">
      <alignment horizontal="right"/>
    </xf>
    <xf numFmtId="9" fontId="0" fillId="0" borderId="0" xfId="0" applyNumberFormat="1"/>
    <xf numFmtId="0" fontId="6" fillId="0" borderId="0" xfId="0" applyFont="1"/>
    <xf numFmtId="0" fontId="0" fillId="0" borderId="0" xfId="0" applyNumberFormat="1"/>
    <xf numFmtId="0" fontId="7" fillId="0" borderId="0" xfId="0" applyNumberFormat="1" applyFont="1"/>
    <xf numFmtId="2" fontId="0" fillId="0" borderId="0" xfId="0" applyNumberFormat="1"/>
    <xf numFmtId="164" fontId="7" fillId="0" borderId="0" xfId="0" applyNumberFormat="1" applyFont="1"/>
    <xf numFmtId="0" fontId="0" fillId="0" borderId="0" xfId="0" applyAlignment="1"/>
    <xf numFmtId="0" fontId="0" fillId="0" borderId="2" xfId="0" applyBorder="1" applyAlignment="1"/>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 xfId="0" applyFont="1" applyBorder="1" applyAlignment="1">
      <alignment horizontal="center" vertical="center"/>
    </xf>
    <xf numFmtId="0" fontId="0" fillId="0" borderId="7" xfId="0" applyFill="1" applyBorder="1" applyAlignment="1">
      <alignment horizontal="center" vertical="center"/>
    </xf>
    <xf numFmtId="165" fontId="1" fillId="0" borderId="8" xfId="0" applyNumberFormat="1" applyFont="1" applyBorder="1" applyAlignment="1">
      <alignment vertical="center"/>
    </xf>
    <xf numFmtId="165" fontId="8" fillId="0" borderId="8" xfId="0" applyNumberFormat="1" applyFont="1" applyBorder="1" applyAlignment="1">
      <alignment vertical="center"/>
    </xf>
    <xf numFmtId="165" fontId="8" fillId="0" borderId="6" xfId="0" applyNumberFormat="1" applyFont="1" applyBorder="1" applyAlignment="1">
      <alignment vertical="center"/>
    </xf>
    <xf numFmtId="0" fontId="0" fillId="0" borderId="5" xfId="0" applyBorder="1"/>
    <xf numFmtId="0" fontId="0" fillId="0" borderId="6" xfId="0" applyBorder="1"/>
    <xf numFmtId="0" fontId="0" fillId="0" borderId="8" xfId="0" applyBorder="1" applyAlignment="1">
      <alignment vertical="center"/>
    </xf>
    <xf numFmtId="0" fontId="0" fillId="0" borderId="6" xfId="0" applyBorder="1" applyAlignment="1">
      <alignment vertical="center"/>
    </xf>
    <xf numFmtId="0" fontId="0" fillId="0" borderId="2" xfId="0" applyBorder="1" applyAlignment="1">
      <alignment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2" xfId="0"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16</xdr:row>
          <xdr:rowOff>19050</xdr:rowOff>
        </xdr:from>
        <xdr:to>
          <xdr:col>3</xdr:col>
          <xdr:colOff>381000</xdr:colOff>
          <xdr:row>17</xdr:row>
          <xdr:rowOff>66675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Run Comparison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F41"/>
  <sheetViews>
    <sheetView showGridLines="0" tabSelected="1" workbookViewId="0"/>
  </sheetViews>
  <sheetFormatPr defaultRowHeight="12.75" x14ac:dyDescent="0.2"/>
  <cols>
    <col min="1" max="1" width="86.28515625" customWidth="1"/>
    <col min="2" max="2" width="6" customWidth="1"/>
    <col min="3" max="3" width="27.28515625" customWidth="1"/>
    <col min="4" max="4" width="13.28515625" customWidth="1"/>
    <col min="5" max="6" width="13" customWidth="1"/>
  </cols>
  <sheetData>
    <row r="1" spans="1:5" ht="30.75" customHeight="1" x14ac:dyDescent="0.2">
      <c r="A1" s="1" t="s">
        <v>27</v>
      </c>
    </row>
    <row r="2" spans="1:5" x14ac:dyDescent="0.2">
      <c r="A2" s="2"/>
    </row>
    <row r="3" spans="1:5" x14ac:dyDescent="0.2">
      <c r="A3" s="36" t="s">
        <v>25</v>
      </c>
    </row>
    <row r="4" spans="1:5" x14ac:dyDescent="0.2">
      <c r="A4" s="36"/>
      <c r="C4" t="s">
        <v>13</v>
      </c>
      <c r="D4" s="3">
        <v>100</v>
      </c>
    </row>
    <row r="5" spans="1:5" x14ac:dyDescent="0.2">
      <c r="A5" s="27"/>
    </row>
    <row r="6" spans="1:5" x14ac:dyDescent="0.2">
      <c r="A6" s="36" t="s">
        <v>16</v>
      </c>
    </row>
    <row r="7" spans="1:5" x14ac:dyDescent="0.2">
      <c r="A7" s="36"/>
      <c r="C7" t="s">
        <v>14</v>
      </c>
      <c r="D7" s="3">
        <v>400</v>
      </c>
    </row>
    <row r="8" spans="1:5" x14ac:dyDescent="0.2">
      <c r="A8" s="2"/>
    </row>
    <row r="9" spans="1:5" x14ac:dyDescent="0.2">
      <c r="A9" s="36" t="s">
        <v>17</v>
      </c>
    </row>
    <row r="10" spans="1:5" x14ac:dyDescent="0.2">
      <c r="A10" s="36"/>
      <c r="C10" t="s">
        <v>4</v>
      </c>
      <c r="D10">
        <v>15000</v>
      </c>
    </row>
    <row r="11" spans="1:5" x14ac:dyDescent="0.2">
      <c r="A11" s="36"/>
    </row>
    <row r="12" spans="1:5" x14ac:dyDescent="0.2">
      <c r="A12" s="36"/>
      <c r="C12" t="s">
        <v>5</v>
      </c>
      <c r="D12">
        <v>200</v>
      </c>
    </row>
    <row r="13" spans="1:5" x14ac:dyDescent="0.2">
      <c r="A13" s="13"/>
    </row>
    <row r="14" spans="1:5" x14ac:dyDescent="0.2">
      <c r="A14" s="36" t="s">
        <v>18</v>
      </c>
      <c r="B14" s="4"/>
      <c r="C14" t="s">
        <v>3</v>
      </c>
      <c r="D14">
        <f ca="1">_xll.RiskNormal(mu, sigma)</f>
        <v>15000</v>
      </c>
    </row>
    <row r="15" spans="1:5" x14ac:dyDescent="0.2">
      <c r="A15" s="36"/>
      <c r="B15" s="4"/>
      <c r="E15" s="6"/>
    </row>
    <row r="16" spans="1:5" x14ac:dyDescent="0.2">
      <c r="A16" s="36"/>
      <c r="B16" s="4"/>
    </row>
    <row r="17" spans="1:6" x14ac:dyDescent="0.2">
      <c r="A17" s="13"/>
    </row>
    <row r="18" spans="1:6" x14ac:dyDescent="0.2">
      <c r="A18" s="36" t="s">
        <v>19</v>
      </c>
    </row>
    <row r="19" spans="1:6" x14ac:dyDescent="0.2">
      <c r="A19" s="36"/>
      <c r="B19" s="4"/>
    </row>
    <row r="20" spans="1:6" x14ac:dyDescent="0.2">
      <c r="A20" s="36"/>
      <c r="B20" s="4"/>
    </row>
    <row r="21" spans="1:6" x14ac:dyDescent="0.2">
      <c r="A21" s="36"/>
      <c r="B21" s="4"/>
    </row>
    <row r="22" spans="1:6" x14ac:dyDescent="0.2">
      <c r="A22" s="36"/>
      <c r="B22" s="4"/>
    </row>
    <row r="23" spans="1:6" x14ac:dyDescent="0.2">
      <c r="A23" s="13"/>
    </row>
    <row r="24" spans="1:6" ht="12.75" customHeight="1" x14ac:dyDescent="0.2">
      <c r="A24" s="36" t="s">
        <v>24</v>
      </c>
      <c r="B24" s="7"/>
      <c r="D24" s="5"/>
      <c r="E24" s="8"/>
    </row>
    <row r="25" spans="1:6" x14ac:dyDescent="0.2">
      <c r="A25" s="36"/>
      <c r="D25" s="5"/>
      <c r="E25" s="8"/>
    </row>
    <row r="26" spans="1:6" x14ac:dyDescent="0.2">
      <c r="A26" s="36"/>
      <c r="B26" s="9"/>
      <c r="D26" s="5"/>
      <c r="E26" s="10"/>
    </row>
    <row r="27" spans="1:6" x14ac:dyDescent="0.2">
      <c r="A27" s="36"/>
      <c r="B27" s="11"/>
      <c r="D27" s="5"/>
    </row>
    <row r="28" spans="1:6" ht="12.75" customHeight="1" thickBot="1" x14ac:dyDescent="0.25">
      <c r="A28" s="13"/>
      <c r="D28" s="5"/>
    </row>
    <row r="29" spans="1:6" ht="12.75" customHeight="1" x14ac:dyDescent="0.2">
      <c r="A29" s="37" t="s">
        <v>26</v>
      </c>
      <c r="C29" s="32" t="s">
        <v>15</v>
      </c>
      <c r="D29" s="33"/>
      <c r="E29" s="28" t="s">
        <v>12</v>
      </c>
      <c r="F29" s="29"/>
    </row>
    <row r="30" spans="1:6" ht="12.75" customHeight="1" x14ac:dyDescent="0.2">
      <c r="A30" s="37"/>
      <c r="C30" s="34" t="str">
        <f>"for "&amp;nrSim&amp;" simulations of "&amp;nrIt&amp;" iterations each"</f>
        <v>for 100 simulations of 400 iterations each</v>
      </c>
      <c r="D30" s="35"/>
      <c r="E30" s="30"/>
      <c r="F30" s="31"/>
    </row>
    <row r="31" spans="1:6" ht="12.75" customHeight="1" thickBot="1" x14ac:dyDescent="0.25">
      <c r="A31" s="38"/>
      <c r="C31" s="14" t="s">
        <v>10</v>
      </c>
      <c r="D31" s="20">
        <f>sigma/SQRT(nrIt)</f>
        <v>10</v>
      </c>
      <c r="E31" s="30"/>
      <c r="F31" s="31"/>
    </row>
    <row r="32" spans="1:6" ht="12.75" customHeight="1" x14ac:dyDescent="0.2">
      <c r="A32" s="12"/>
      <c r="C32" s="14" t="s">
        <v>2</v>
      </c>
      <c r="D32" s="21">
        <f>IF(SE_MC=0,"",SE_MC)</f>
        <v>11.111780114464771</v>
      </c>
      <c r="E32" s="14">
        <f>IF(CIL_MC=0,"",CIL_MC)</f>
        <v>14968.750108224556</v>
      </c>
      <c r="F32" s="25">
        <f>IF(CIH_MC=0,"",CIH_MC)</f>
        <v>15024.501318686975</v>
      </c>
    </row>
    <row r="33" spans="1:6" ht="12.75" customHeight="1" thickBot="1" x14ac:dyDescent="0.25">
      <c r="A33" s="12"/>
      <c r="C33" s="15" t="s">
        <v>1</v>
      </c>
      <c r="D33" s="22">
        <f>IF(SE_LH=0,"",SE_LH)</f>
        <v>0.21291294518938203</v>
      </c>
      <c r="E33" s="15">
        <f>IF(CIL_LH=0,"",CIL_LH)</f>
        <v>14999.482684562676</v>
      </c>
      <c r="F33" s="26">
        <f>IF(CIH_LH=0,"",CIH_LH)</f>
        <v>15000.433081693714</v>
      </c>
    </row>
    <row r="34" spans="1:6" ht="12.75" customHeight="1" x14ac:dyDescent="0.2">
      <c r="A34" s="12"/>
    </row>
    <row r="35" spans="1:6" ht="12.75" customHeight="1" x14ac:dyDescent="0.2">
      <c r="A35" s="12"/>
    </row>
    <row r="36" spans="1:6" ht="12.75" customHeight="1" x14ac:dyDescent="0.2">
      <c r="A36" s="12"/>
    </row>
    <row r="37" spans="1:6" x14ac:dyDescent="0.2">
      <c r="A37" s="12"/>
    </row>
    <row r="38" spans="1:6" x14ac:dyDescent="0.2">
      <c r="A38" s="12"/>
    </row>
    <row r="39" spans="1:6" x14ac:dyDescent="0.2">
      <c r="A39" s="12"/>
    </row>
    <row r="40" spans="1:6" x14ac:dyDescent="0.2">
      <c r="A40" s="12"/>
    </row>
    <row r="41" spans="1:6" x14ac:dyDescent="0.2">
      <c r="A41" s="12"/>
    </row>
  </sheetData>
  <mergeCells count="10">
    <mergeCell ref="E29:F31"/>
    <mergeCell ref="C29:D29"/>
    <mergeCell ref="C30:D30"/>
    <mergeCell ref="A3:A4"/>
    <mergeCell ref="A9:A12"/>
    <mergeCell ref="A14:A16"/>
    <mergeCell ref="A18:A22"/>
    <mergeCell ref="A24:A27"/>
    <mergeCell ref="A6:A7"/>
    <mergeCell ref="A29:A31"/>
  </mergeCells>
  <phoneticPr fontId="2"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Run_Simulation">
                <anchor moveWithCells="1">
                  <from>
                    <xdr:col>2</xdr:col>
                    <xdr:colOff>419100</xdr:colOff>
                    <xdr:row>16</xdr:row>
                    <xdr:rowOff>19050</xdr:rowOff>
                  </from>
                  <to>
                    <xdr:col>3</xdr:col>
                    <xdr:colOff>381000</xdr:colOff>
                    <xdr:row>17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03"/>
  <sheetViews>
    <sheetView workbookViewId="0">
      <selection activeCell="M3" sqref="M3"/>
    </sheetView>
  </sheetViews>
  <sheetFormatPr defaultRowHeight="12.75" x14ac:dyDescent="0.2"/>
  <cols>
    <col min="1" max="1" width="6.5703125" customWidth="1"/>
    <col min="2" max="5" width="18.140625" customWidth="1"/>
    <col min="6" max="6" width="2.28515625" customWidth="1"/>
    <col min="7" max="7" width="21.5703125" customWidth="1"/>
    <col min="8" max="8" width="21" customWidth="1"/>
    <col min="9" max="9" width="2.28515625" customWidth="1"/>
    <col min="10" max="13" width="12.28515625" customWidth="1"/>
  </cols>
  <sheetData>
    <row r="1" spans="1:23" ht="19.5" customHeight="1" thickBot="1" x14ac:dyDescent="0.25">
      <c r="A1" s="42" t="s">
        <v>0</v>
      </c>
      <c r="B1" s="39" t="str">
        <f>"Statistics for "&amp;nrSim&amp;" Simulations of "&amp;nrIt&amp;" Iterations Each"</f>
        <v>Statistics for 100 Simulations of 400 Iterations Each</v>
      </c>
      <c r="C1" s="40"/>
      <c r="D1" s="40"/>
      <c r="E1" s="41"/>
      <c r="G1" s="39" t="s">
        <v>20</v>
      </c>
      <c r="H1" s="41"/>
      <c r="J1" s="47" t="s">
        <v>23</v>
      </c>
      <c r="K1" s="48"/>
      <c r="L1" s="48"/>
      <c r="M1" s="49"/>
      <c r="T1" t="s">
        <v>11</v>
      </c>
      <c r="W1">
        <f>MAX(1,INT(0.025*nrSim))</f>
        <v>2</v>
      </c>
    </row>
    <row r="2" spans="1:23" ht="18" customHeight="1" x14ac:dyDescent="0.2">
      <c r="A2" s="43"/>
      <c r="B2" s="45" t="s">
        <v>6</v>
      </c>
      <c r="C2" s="46"/>
      <c r="D2" s="45" t="s">
        <v>7</v>
      </c>
      <c r="E2" s="46"/>
      <c r="G2" s="18" t="s">
        <v>8</v>
      </c>
      <c r="H2" s="18" t="s">
        <v>9</v>
      </c>
      <c r="J2" s="50" t="s">
        <v>8</v>
      </c>
      <c r="K2" s="51"/>
      <c r="L2" s="50" t="s">
        <v>9</v>
      </c>
      <c r="M2" s="51"/>
    </row>
    <row r="3" spans="1:23" ht="17.25" customHeight="1" thickBot="1" x14ac:dyDescent="0.25">
      <c r="A3" s="44"/>
      <c r="B3" s="16" t="s">
        <v>21</v>
      </c>
      <c r="C3" s="17" t="s">
        <v>22</v>
      </c>
      <c r="D3" s="16" t="s">
        <v>21</v>
      </c>
      <c r="E3" s="17" t="s">
        <v>22</v>
      </c>
      <c r="G3" s="19">
        <f>STDEV(MeansMC)</f>
        <v>11.111780114464771</v>
      </c>
      <c r="H3" s="19">
        <f>STDEV(MeansLH)</f>
        <v>0.21291294518938203</v>
      </c>
      <c r="J3" s="23">
        <f>SMALL(MeansMC,Pctile)</f>
        <v>14968.750108224556</v>
      </c>
      <c r="K3" s="24">
        <f>LARGE(MeansMC,Pctile)</f>
        <v>15024.501318686975</v>
      </c>
      <c r="L3" s="23">
        <f>SMALL(MeansLH,Pctile)</f>
        <v>14999.482684562676</v>
      </c>
      <c r="M3" s="24">
        <f>LARGE(MeansLH,Pctile)</f>
        <v>15000.433081693714</v>
      </c>
    </row>
    <row r="4" spans="1:23" x14ac:dyDescent="0.2">
      <c r="A4">
        <v>1</v>
      </c>
      <c r="B4">
        <v>15000.445977284198</v>
      </c>
      <c r="C4">
        <v>205.18118344972589</v>
      </c>
      <c r="D4">
        <v>15000.089884470559</v>
      </c>
      <c r="E4">
        <v>200.45684042267308</v>
      </c>
    </row>
    <row r="5" spans="1:23" x14ac:dyDescent="0.2">
      <c r="A5">
        <v>2</v>
      </c>
      <c r="B5">
        <v>15015.165328493407</v>
      </c>
      <c r="C5">
        <v>192.19511075501222</v>
      </c>
      <c r="D5">
        <v>15000.145160792486</v>
      </c>
      <c r="E5">
        <v>200.38329364924826</v>
      </c>
    </row>
    <row r="6" spans="1:23" x14ac:dyDescent="0.2">
      <c r="A6">
        <v>3</v>
      </c>
      <c r="B6">
        <v>15013.720515505878</v>
      </c>
      <c r="C6">
        <v>215.86547836592675</v>
      </c>
      <c r="D6">
        <v>15000.064494437231</v>
      </c>
      <c r="E6">
        <v>199.50131925513938</v>
      </c>
      <c r="G6" s="12"/>
      <c r="H6" s="12"/>
    </row>
    <row r="7" spans="1:23" ht="12.75" customHeight="1" x14ac:dyDescent="0.2">
      <c r="A7">
        <v>4</v>
      </c>
      <c r="B7" s="12">
        <v>14991.588555793129</v>
      </c>
      <c r="C7" s="12">
        <v>205.83578424951563</v>
      </c>
      <c r="D7" s="12">
        <v>15000.156365618002</v>
      </c>
      <c r="E7" s="12">
        <v>200.11742160928119</v>
      </c>
      <c r="F7" s="12"/>
    </row>
    <row r="8" spans="1:23" x14ac:dyDescent="0.2">
      <c r="A8">
        <v>5</v>
      </c>
      <c r="B8">
        <v>15002.062638789967</v>
      </c>
      <c r="C8">
        <v>194.88466052105926</v>
      </c>
      <c r="D8">
        <v>14999.663359974194</v>
      </c>
      <c r="E8">
        <v>200.50404749561108</v>
      </c>
    </row>
    <row r="9" spans="1:23" x14ac:dyDescent="0.2">
      <c r="A9">
        <v>6</v>
      </c>
      <c r="B9">
        <v>15016.402099283605</v>
      </c>
      <c r="C9">
        <v>194.46494785321457</v>
      </c>
      <c r="D9">
        <v>15000.015243830223</v>
      </c>
      <c r="E9">
        <v>200.27246724555127</v>
      </c>
    </row>
    <row r="10" spans="1:23" x14ac:dyDescent="0.2">
      <c r="A10">
        <v>7</v>
      </c>
      <c r="B10">
        <v>15009.462059588297</v>
      </c>
      <c r="C10">
        <v>204.8976398996148</v>
      </c>
      <c r="D10">
        <v>14999.54444165733</v>
      </c>
      <c r="E10">
        <v>201.1551227356187</v>
      </c>
    </row>
    <row r="11" spans="1:23" x14ac:dyDescent="0.2">
      <c r="A11">
        <v>8</v>
      </c>
      <c r="B11">
        <v>15004.037147057401</v>
      </c>
      <c r="C11">
        <v>204.12363942977333</v>
      </c>
      <c r="D11">
        <v>14999.827693286637</v>
      </c>
      <c r="E11">
        <v>199.48249910663446</v>
      </c>
    </row>
    <row r="12" spans="1:23" x14ac:dyDescent="0.2">
      <c r="A12">
        <v>9</v>
      </c>
      <c r="B12">
        <v>14987.943769834978</v>
      </c>
      <c r="C12">
        <v>212.23975761420687</v>
      </c>
      <c r="D12">
        <v>15000.057801134455</v>
      </c>
      <c r="E12">
        <v>200.09640703561143</v>
      </c>
    </row>
    <row r="13" spans="1:23" x14ac:dyDescent="0.2">
      <c r="A13">
        <v>10</v>
      </c>
      <c r="B13">
        <v>14993.903009899188</v>
      </c>
      <c r="C13">
        <v>204.63703741403631</v>
      </c>
      <c r="D13">
        <v>14999.953649539559</v>
      </c>
      <c r="E13">
        <v>199.70413756066958</v>
      </c>
    </row>
    <row r="14" spans="1:23" x14ac:dyDescent="0.2">
      <c r="A14">
        <v>11</v>
      </c>
      <c r="B14">
        <v>14998.020074848517</v>
      </c>
      <c r="C14">
        <v>198.71135417102721</v>
      </c>
      <c r="D14">
        <v>14999.852890960476</v>
      </c>
      <c r="E14">
        <v>199.6367792317395</v>
      </c>
    </row>
    <row r="15" spans="1:23" x14ac:dyDescent="0.2">
      <c r="A15">
        <v>12</v>
      </c>
      <c r="B15">
        <v>14990.443165927609</v>
      </c>
      <c r="C15">
        <v>190.64903667035912</v>
      </c>
      <c r="D15">
        <v>15000.222864766953</v>
      </c>
      <c r="E15">
        <v>201.41467249945526</v>
      </c>
    </row>
    <row r="16" spans="1:23" x14ac:dyDescent="0.2">
      <c r="A16">
        <v>13</v>
      </c>
      <c r="B16">
        <v>15003.476496999476</v>
      </c>
      <c r="C16">
        <v>196.73165196623515</v>
      </c>
      <c r="D16">
        <v>15000.164950950057</v>
      </c>
      <c r="E16">
        <v>200.15704527665685</v>
      </c>
    </row>
    <row r="17" spans="1:5" x14ac:dyDescent="0.2">
      <c r="A17">
        <v>14</v>
      </c>
      <c r="B17">
        <v>15023.14590248507</v>
      </c>
      <c r="C17">
        <v>192.9295959228435</v>
      </c>
      <c r="D17">
        <v>15000.191693682864</v>
      </c>
      <c r="E17">
        <v>199.85946892651754</v>
      </c>
    </row>
    <row r="18" spans="1:5" x14ac:dyDescent="0.2">
      <c r="A18">
        <v>15</v>
      </c>
      <c r="B18">
        <v>14968.67784982109</v>
      </c>
      <c r="C18">
        <v>192.28038922520517</v>
      </c>
      <c r="D18">
        <v>14999.907175547562</v>
      </c>
      <c r="E18">
        <v>200.1682701295943</v>
      </c>
    </row>
    <row r="19" spans="1:5" x14ac:dyDescent="0.2">
      <c r="A19">
        <v>16</v>
      </c>
      <c r="B19">
        <v>14993.372295658526</v>
      </c>
      <c r="C19">
        <v>194.95826783025248</v>
      </c>
      <c r="D19">
        <v>14999.983023330438</v>
      </c>
      <c r="E19">
        <v>200.57057323787328</v>
      </c>
    </row>
    <row r="20" spans="1:5" x14ac:dyDescent="0.2">
      <c r="A20">
        <v>17</v>
      </c>
      <c r="B20">
        <v>15007.954266274766</v>
      </c>
      <c r="C20">
        <v>199.11322667440061</v>
      </c>
      <c r="D20">
        <v>15000.046023292753</v>
      </c>
      <c r="E20">
        <v>200.20949389742489</v>
      </c>
    </row>
    <row r="21" spans="1:5" x14ac:dyDescent="0.2">
      <c r="A21">
        <v>18</v>
      </c>
      <c r="B21">
        <v>14997.29501177446</v>
      </c>
      <c r="C21">
        <v>210.4712615624189</v>
      </c>
      <c r="D21">
        <v>14999.893455556048</v>
      </c>
      <c r="E21">
        <v>199.65912351083111</v>
      </c>
    </row>
    <row r="22" spans="1:5" x14ac:dyDescent="0.2">
      <c r="A22">
        <v>19</v>
      </c>
      <c r="B22">
        <v>15018.159379193394</v>
      </c>
      <c r="C22">
        <v>204.32999736591356</v>
      </c>
      <c r="D22">
        <v>14999.543841068318</v>
      </c>
      <c r="E22">
        <v>200.81192938974806</v>
      </c>
    </row>
    <row r="23" spans="1:5" x14ac:dyDescent="0.2">
      <c r="A23">
        <v>20</v>
      </c>
      <c r="B23">
        <v>14968.750108224556</v>
      </c>
      <c r="C23">
        <v>194.6571010326104</v>
      </c>
      <c r="D23">
        <v>15000.012649246875</v>
      </c>
      <c r="E23">
        <v>199.59636281796372</v>
      </c>
    </row>
    <row r="24" spans="1:5" x14ac:dyDescent="0.2">
      <c r="A24">
        <v>21</v>
      </c>
      <c r="B24">
        <v>15007.349091319576</v>
      </c>
      <c r="C24">
        <v>188.39455938849497</v>
      </c>
      <c r="D24">
        <v>14999.642406545752</v>
      </c>
      <c r="E24">
        <v>201.25971611434269</v>
      </c>
    </row>
    <row r="25" spans="1:5" x14ac:dyDescent="0.2">
      <c r="A25">
        <v>22</v>
      </c>
      <c r="B25">
        <v>14987.742565883762</v>
      </c>
      <c r="C25">
        <v>194.71661176804656</v>
      </c>
      <c r="D25">
        <v>15000.396714988419</v>
      </c>
      <c r="E25">
        <v>200.4086505519771</v>
      </c>
    </row>
    <row r="26" spans="1:5" x14ac:dyDescent="0.2">
      <c r="A26">
        <v>23</v>
      </c>
      <c r="B26">
        <v>15008.235511529652</v>
      </c>
      <c r="C26">
        <v>194.28678943847618</v>
      </c>
      <c r="D26">
        <v>15000.06663027132</v>
      </c>
      <c r="E26">
        <v>199.64031530748989</v>
      </c>
    </row>
    <row r="27" spans="1:5" x14ac:dyDescent="0.2">
      <c r="A27">
        <v>24</v>
      </c>
      <c r="B27">
        <v>15000.206274133516</v>
      </c>
      <c r="C27">
        <v>195.23449154787002</v>
      </c>
      <c r="D27">
        <v>15000.262219501172</v>
      </c>
      <c r="E27">
        <v>200.55698040426259</v>
      </c>
    </row>
    <row r="28" spans="1:5" x14ac:dyDescent="0.2">
      <c r="A28">
        <v>25</v>
      </c>
      <c r="B28">
        <v>14994.259309024312</v>
      </c>
      <c r="C28">
        <v>201.76886008445248</v>
      </c>
      <c r="D28">
        <v>14999.961722371867</v>
      </c>
      <c r="E28">
        <v>199.81263020299522</v>
      </c>
    </row>
    <row r="29" spans="1:5" x14ac:dyDescent="0.2">
      <c r="A29">
        <v>26</v>
      </c>
      <c r="B29">
        <v>15020.837038893991</v>
      </c>
      <c r="C29">
        <v>207.87515727256732</v>
      </c>
      <c r="D29">
        <v>14999.599616902549</v>
      </c>
      <c r="E29">
        <v>201.19017316671824</v>
      </c>
    </row>
    <row r="30" spans="1:5" x14ac:dyDescent="0.2">
      <c r="A30">
        <v>27</v>
      </c>
      <c r="B30">
        <v>15001.522200522621</v>
      </c>
      <c r="C30">
        <v>192.19639607230548</v>
      </c>
      <c r="D30">
        <v>14999.678193893982</v>
      </c>
      <c r="E30">
        <v>200.06156603938257</v>
      </c>
    </row>
    <row r="31" spans="1:5" x14ac:dyDescent="0.2">
      <c r="A31">
        <v>28</v>
      </c>
      <c r="B31">
        <v>15022.265040362077</v>
      </c>
      <c r="C31">
        <v>217.11698005849084</v>
      </c>
      <c r="D31">
        <v>15000.147962422903</v>
      </c>
      <c r="E31">
        <v>200.95508831450974</v>
      </c>
    </row>
    <row r="32" spans="1:5" x14ac:dyDescent="0.2">
      <c r="A32">
        <v>29</v>
      </c>
      <c r="B32">
        <v>15010.382591128731</v>
      </c>
      <c r="C32">
        <v>188.97073432192258</v>
      </c>
      <c r="D32">
        <v>14999.482684562676</v>
      </c>
      <c r="E32">
        <v>201.85249189904297</v>
      </c>
    </row>
    <row r="33" spans="1:5" x14ac:dyDescent="0.2">
      <c r="A33">
        <v>30</v>
      </c>
      <c r="B33">
        <v>14983.079094974788</v>
      </c>
      <c r="C33">
        <v>197.1779115845541</v>
      </c>
      <c r="D33">
        <v>14999.935273514593</v>
      </c>
      <c r="E33">
        <v>200.04073927278725</v>
      </c>
    </row>
    <row r="34" spans="1:5" x14ac:dyDescent="0.2">
      <c r="A34">
        <v>31</v>
      </c>
      <c r="B34">
        <v>15003.395308690213</v>
      </c>
      <c r="C34">
        <v>197.57621738912246</v>
      </c>
      <c r="D34">
        <v>14999.924031453082</v>
      </c>
      <c r="E34">
        <v>200.63652748509213</v>
      </c>
    </row>
    <row r="35" spans="1:5" x14ac:dyDescent="0.2">
      <c r="A35">
        <v>32</v>
      </c>
      <c r="B35">
        <v>14995.001549524719</v>
      </c>
      <c r="C35">
        <v>203.16921123787893</v>
      </c>
      <c r="D35">
        <v>15000.068683521722</v>
      </c>
      <c r="E35">
        <v>199.66076849985717</v>
      </c>
    </row>
    <row r="36" spans="1:5" x14ac:dyDescent="0.2">
      <c r="A36">
        <v>33</v>
      </c>
      <c r="B36">
        <v>14993.862494841789</v>
      </c>
      <c r="C36">
        <v>206.53382999564573</v>
      </c>
      <c r="D36">
        <v>15000.250420578499</v>
      </c>
      <c r="E36">
        <v>200.62125921396523</v>
      </c>
    </row>
    <row r="37" spans="1:5" x14ac:dyDescent="0.2">
      <c r="A37">
        <v>34</v>
      </c>
      <c r="B37">
        <v>14983.914543870278</v>
      </c>
      <c r="C37">
        <v>203.77595543591096</v>
      </c>
      <c r="D37">
        <v>14999.793072197484</v>
      </c>
      <c r="E37">
        <v>200.40080043357483</v>
      </c>
    </row>
    <row r="38" spans="1:5" x14ac:dyDescent="0.2">
      <c r="A38">
        <v>35</v>
      </c>
      <c r="B38">
        <v>14997.536134932603</v>
      </c>
      <c r="C38">
        <v>200.86476937148603</v>
      </c>
      <c r="D38">
        <v>15000.060289429832</v>
      </c>
      <c r="E38">
        <v>199.59634993681806</v>
      </c>
    </row>
    <row r="39" spans="1:5" x14ac:dyDescent="0.2">
      <c r="A39">
        <v>36</v>
      </c>
      <c r="B39">
        <v>14993.46304370536</v>
      </c>
      <c r="C39">
        <v>188.77094972393331</v>
      </c>
      <c r="D39">
        <v>15000.029133881335</v>
      </c>
      <c r="E39">
        <v>199.64586819474781</v>
      </c>
    </row>
    <row r="40" spans="1:5" x14ac:dyDescent="0.2">
      <c r="A40">
        <v>37</v>
      </c>
      <c r="B40">
        <v>15024.501318686975</v>
      </c>
      <c r="C40">
        <v>187.40362182069128</v>
      </c>
      <c r="D40">
        <v>14999.982491937973</v>
      </c>
      <c r="E40">
        <v>199.75288652673188</v>
      </c>
    </row>
    <row r="41" spans="1:5" x14ac:dyDescent="0.2">
      <c r="A41">
        <v>38</v>
      </c>
      <c r="B41">
        <v>14997.421439610465</v>
      </c>
      <c r="C41">
        <v>184.3170672321472</v>
      </c>
      <c r="D41">
        <v>15000.325725186807</v>
      </c>
      <c r="E41">
        <v>200.96492875214753</v>
      </c>
    </row>
    <row r="42" spans="1:5" x14ac:dyDescent="0.2">
      <c r="A42">
        <v>39</v>
      </c>
      <c r="B42">
        <v>15018.085516182678</v>
      </c>
      <c r="C42">
        <v>206.64178302317717</v>
      </c>
      <c r="D42">
        <v>15000.072776057865</v>
      </c>
      <c r="E42">
        <v>199.73064509304729</v>
      </c>
    </row>
    <row r="43" spans="1:5" x14ac:dyDescent="0.2">
      <c r="A43">
        <v>40</v>
      </c>
      <c r="B43">
        <v>15019.12195014622</v>
      </c>
      <c r="C43">
        <v>185.57342097860047</v>
      </c>
      <c r="D43">
        <v>15000.39678161845</v>
      </c>
      <c r="E43">
        <v>200.28112342941913</v>
      </c>
    </row>
    <row r="44" spans="1:5" x14ac:dyDescent="0.2">
      <c r="A44">
        <v>41</v>
      </c>
      <c r="B44">
        <v>14996.482930495324</v>
      </c>
      <c r="C44">
        <v>196.79842728951408</v>
      </c>
      <c r="D44">
        <v>15000.02890626555</v>
      </c>
      <c r="E44">
        <v>199.62129919589466</v>
      </c>
    </row>
    <row r="45" spans="1:5" x14ac:dyDescent="0.2">
      <c r="A45">
        <v>42</v>
      </c>
      <c r="B45">
        <v>14996.897137898935</v>
      </c>
      <c r="C45">
        <v>191.90960717074773</v>
      </c>
      <c r="D45">
        <v>14999.850046241556</v>
      </c>
      <c r="E45">
        <v>199.96773741361363</v>
      </c>
    </row>
    <row r="46" spans="1:5" x14ac:dyDescent="0.2">
      <c r="A46">
        <v>43</v>
      </c>
      <c r="B46">
        <v>15007.410246264404</v>
      </c>
      <c r="C46">
        <v>207.05537813514582</v>
      </c>
      <c r="D46">
        <v>14999.995020351313</v>
      </c>
      <c r="E46">
        <v>200.10729087300979</v>
      </c>
    </row>
    <row r="47" spans="1:5" x14ac:dyDescent="0.2">
      <c r="A47">
        <v>44</v>
      </c>
      <c r="B47">
        <v>15003.407979624939</v>
      </c>
      <c r="C47">
        <v>199.94300916945588</v>
      </c>
      <c r="D47">
        <v>14999.637552647895</v>
      </c>
      <c r="E47">
        <v>200.97058724056942</v>
      </c>
    </row>
    <row r="48" spans="1:5" x14ac:dyDescent="0.2">
      <c r="A48">
        <v>45</v>
      </c>
      <c r="B48">
        <v>15006.175644150875</v>
      </c>
      <c r="C48">
        <v>201.87249145673493</v>
      </c>
      <c r="D48">
        <v>14999.853594229549</v>
      </c>
      <c r="E48">
        <v>199.94990977706948</v>
      </c>
    </row>
    <row r="49" spans="1:5" x14ac:dyDescent="0.2">
      <c r="A49">
        <v>46</v>
      </c>
      <c r="B49">
        <v>14996.700645242046</v>
      </c>
      <c r="C49">
        <v>185.63591963282551</v>
      </c>
      <c r="D49">
        <v>14999.749799786929</v>
      </c>
      <c r="E49">
        <v>200.11564380651956</v>
      </c>
    </row>
    <row r="50" spans="1:5" x14ac:dyDescent="0.2">
      <c r="A50">
        <v>47</v>
      </c>
      <c r="B50">
        <v>14991.818700882954</v>
      </c>
      <c r="C50">
        <v>191.52574743222689</v>
      </c>
      <c r="D50">
        <v>15000.058319979333</v>
      </c>
      <c r="E50">
        <v>200.39332286734916</v>
      </c>
    </row>
    <row r="51" spans="1:5" x14ac:dyDescent="0.2">
      <c r="A51">
        <v>48</v>
      </c>
      <c r="B51">
        <v>14991.36578864512</v>
      </c>
      <c r="C51">
        <v>201.66633655264769</v>
      </c>
      <c r="D51">
        <v>14999.974054256942</v>
      </c>
      <c r="E51">
        <v>199.49952633159955</v>
      </c>
    </row>
    <row r="52" spans="1:5" x14ac:dyDescent="0.2">
      <c r="A52">
        <v>49</v>
      </c>
      <c r="B52">
        <v>15020.637057887237</v>
      </c>
      <c r="C52">
        <v>190.8410267457248</v>
      </c>
      <c r="D52">
        <v>15000.030732696097</v>
      </c>
      <c r="E52">
        <v>200.32405997786302</v>
      </c>
    </row>
    <row r="53" spans="1:5" x14ac:dyDescent="0.2">
      <c r="A53">
        <v>50</v>
      </c>
      <c r="B53">
        <v>15004.891971594461</v>
      </c>
      <c r="C53">
        <v>203.05074454734972</v>
      </c>
      <c r="D53">
        <v>14999.874105407231</v>
      </c>
      <c r="E53">
        <v>199.88237388671271</v>
      </c>
    </row>
    <row r="54" spans="1:5" x14ac:dyDescent="0.2">
      <c r="A54">
        <v>51</v>
      </c>
      <c r="B54">
        <v>14991.066262908653</v>
      </c>
      <c r="C54">
        <v>207.67989163946453</v>
      </c>
      <c r="D54">
        <v>14999.602707733253</v>
      </c>
      <c r="E54">
        <v>201.24281620157382</v>
      </c>
    </row>
    <row r="55" spans="1:5" x14ac:dyDescent="0.2">
      <c r="A55">
        <v>52</v>
      </c>
      <c r="B55">
        <v>15019.413032724182</v>
      </c>
      <c r="C55">
        <v>209.16718793073051</v>
      </c>
      <c r="D55">
        <v>15000.328800223562</v>
      </c>
      <c r="E55">
        <v>201.2251598334035</v>
      </c>
    </row>
    <row r="56" spans="1:5" x14ac:dyDescent="0.2">
      <c r="A56">
        <v>53</v>
      </c>
      <c r="B56">
        <v>14985.120119399899</v>
      </c>
      <c r="C56">
        <v>201.49002540545408</v>
      </c>
      <c r="D56">
        <v>15000.127590712316</v>
      </c>
      <c r="E56">
        <v>199.62521128135688</v>
      </c>
    </row>
    <row r="57" spans="1:5" x14ac:dyDescent="0.2">
      <c r="A57">
        <v>54</v>
      </c>
      <c r="B57">
        <v>14996.130304027887</v>
      </c>
      <c r="C57">
        <v>206.74470694065204</v>
      </c>
      <c r="D57">
        <v>14999.922771004593</v>
      </c>
      <c r="E57">
        <v>199.66231925517297</v>
      </c>
    </row>
    <row r="58" spans="1:5" x14ac:dyDescent="0.2">
      <c r="A58">
        <v>55</v>
      </c>
      <c r="B58">
        <v>14991.381669983602</v>
      </c>
      <c r="C58">
        <v>191.04688611275898</v>
      </c>
      <c r="D58">
        <v>14999.921647074676</v>
      </c>
      <c r="E58">
        <v>200.1836572683799</v>
      </c>
    </row>
    <row r="59" spans="1:5" x14ac:dyDescent="0.2">
      <c r="A59">
        <v>56</v>
      </c>
      <c r="B59">
        <v>15000.077652575641</v>
      </c>
      <c r="C59">
        <v>199.3393827793947</v>
      </c>
      <c r="D59">
        <v>15000.028094515663</v>
      </c>
      <c r="E59">
        <v>200.06190297665304</v>
      </c>
    </row>
    <row r="60" spans="1:5" x14ac:dyDescent="0.2">
      <c r="A60">
        <v>57</v>
      </c>
      <c r="B60">
        <v>14989.733013293242</v>
      </c>
      <c r="C60">
        <v>195.58569233094963</v>
      </c>
      <c r="D60">
        <v>14999.756583408085</v>
      </c>
      <c r="E60">
        <v>200.18679386197169</v>
      </c>
    </row>
    <row r="61" spans="1:5" x14ac:dyDescent="0.2">
      <c r="A61">
        <v>58</v>
      </c>
      <c r="B61">
        <v>15006.645597784083</v>
      </c>
      <c r="C61">
        <v>198.07497465966975</v>
      </c>
      <c r="D61">
        <v>15000.195456407475</v>
      </c>
      <c r="E61">
        <v>201.05360900322677</v>
      </c>
    </row>
    <row r="62" spans="1:5" x14ac:dyDescent="0.2">
      <c r="A62">
        <v>59</v>
      </c>
      <c r="B62">
        <v>15005.564594737223</v>
      </c>
      <c r="C62">
        <v>196.53362263528933</v>
      </c>
      <c r="D62">
        <v>14999.621479518859</v>
      </c>
      <c r="E62">
        <v>202.2805412349237</v>
      </c>
    </row>
    <row r="63" spans="1:5" x14ac:dyDescent="0.2">
      <c r="A63">
        <v>60</v>
      </c>
      <c r="B63">
        <v>15010.698959602483</v>
      </c>
      <c r="C63">
        <v>199.20460345463823</v>
      </c>
      <c r="D63">
        <v>14999.878138279018</v>
      </c>
      <c r="E63">
        <v>199.56409187348589</v>
      </c>
    </row>
    <row r="64" spans="1:5" x14ac:dyDescent="0.2">
      <c r="A64">
        <v>61</v>
      </c>
      <c r="B64">
        <v>15003.932910068923</v>
      </c>
      <c r="C64">
        <v>191.36621338410831</v>
      </c>
      <c r="D64">
        <v>15000.127172046117</v>
      </c>
      <c r="E64">
        <v>200.53559951150541</v>
      </c>
    </row>
    <row r="65" spans="1:5" x14ac:dyDescent="0.2">
      <c r="A65">
        <v>62</v>
      </c>
      <c r="B65">
        <v>15004.167225823603</v>
      </c>
      <c r="C65">
        <v>202.8840523250409</v>
      </c>
      <c r="D65">
        <v>15000.15833457121</v>
      </c>
      <c r="E65">
        <v>199.62914454949265</v>
      </c>
    </row>
    <row r="66" spans="1:5" x14ac:dyDescent="0.2">
      <c r="A66">
        <v>63</v>
      </c>
      <c r="B66">
        <v>14997.058040469054</v>
      </c>
      <c r="C66">
        <v>212.00528471929695</v>
      </c>
      <c r="D66">
        <v>14999.951074724731</v>
      </c>
      <c r="E66">
        <v>199.73794563505066</v>
      </c>
    </row>
    <row r="67" spans="1:5" x14ac:dyDescent="0.2">
      <c r="A67">
        <v>64</v>
      </c>
      <c r="B67">
        <v>15016.017324110982</v>
      </c>
      <c r="C67">
        <v>208.19638628118443</v>
      </c>
      <c r="D67">
        <v>14999.7758656516</v>
      </c>
      <c r="E67">
        <v>199.79587704489961</v>
      </c>
    </row>
    <row r="68" spans="1:5" x14ac:dyDescent="0.2">
      <c r="A68">
        <v>65</v>
      </c>
      <c r="B68">
        <v>14995.261841901323</v>
      </c>
      <c r="C68">
        <v>205.36229453755885</v>
      </c>
      <c r="D68">
        <v>15000.053135921729</v>
      </c>
      <c r="E68">
        <v>200.22496471618985</v>
      </c>
    </row>
    <row r="69" spans="1:5" x14ac:dyDescent="0.2">
      <c r="A69">
        <v>66</v>
      </c>
      <c r="B69">
        <v>15001.999309186718</v>
      </c>
      <c r="C69">
        <v>205.76256039762202</v>
      </c>
      <c r="D69">
        <v>14999.963813616821</v>
      </c>
      <c r="E69">
        <v>199.54048340786909</v>
      </c>
    </row>
    <row r="70" spans="1:5" x14ac:dyDescent="0.2">
      <c r="A70">
        <v>67</v>
      </c>
      <c r="B70">
        <v>15007.023795000359</v>
      </c>
      <c r="C70">
        <v>190.5090112009425</v>
      </c>
      <c r="D70">
        <v>15000.027668221539</v>
      </c>
      <c r="E70">
        <v>199.77251518498107</v>
      </c>
    </row>
    <row r="71" spans="1:5" x14ac:dyDescent="0.2">
      <c r="A71">
        <v>68</v>
      </c>
      <c r="B71">
        <v>15003.897448676013</v>
      </c>
      <c r="C71">
        <v>194.28316454058938</v>
      </c>
      <c r="D71">
        <v>15000.367114057915</v>
      </c>
      <c r="E71">
        <v>200.21601496547561</v>
      </c>
    </row>
    <row r="72" spans="1:5" x14ac:dyDescent="0.2">
      <c r="A72">
        <v>69</v>
      </c>
      <c r="B72">
        <v>14993.517954157247</v>
      </c>
      <c r="C72">
        <v>213.90886011090484</v>
      </c>
      <c r="D72">
        <v>14999.895482102853</v>
      </c>
      <c r="E72">
        <v>200.04577570310335</v>
      </c>
    </row>
    <row r="73" spans="1:5" x14ac:dyDescent="0.2">
      <c r="A73">
        <v>70</v>
      </c>
      <c r="B73">
        <v>15000.693870932562</v>
      </c>
      <c r="C73">
        <v>213.58890566540018</v>
      </c>
      <c r="D73">
        <v>14999.85275788995</v>
      </c>
      <c r="E73">
        <v>199.9553653837288</v>
      </c>
    </row>
    <row r="74" spans="1:5" x14ac:dyDescent="0.2">
      <c r="A74">
        <v>71</v>
      </c>
      <c r="B74">
        <v>14991.181439546497</v>
      </c>
      <c r="C74">
        <v>195.13052341721374</v>
      </c>
      <c r="D74">
        <v>15000.081465150868</v>
      </c>
      <c r="E74">
        <v>200.25235027075439</v>
      </c>
    </row>
    <row r="75" spans="1:5" x14ac:dyDescent="0.2">
      <c r="A75">
        <v>72</v>
      </c>
      <c r="B75">
        <v>15022.01387238357</v>
      </c>
      <c r="C75">
        <v>202.84558690566251</v>
      </c>
      <c r="D75">
        <v>15000.092317491313</v>
      </c>
      <c r="E75">
        <v>199.84832268120752</v>
      </c>
    </row>
    <row r="76" spans="1:5" x14ac:dyDescent="0.2">
      <c r="A76">
        <v>73</v>
      </c>
      <c r="B76">
        <v>15012.531603141428</v>
      </c>
      <c r="C76">
        <v>195.38031299905452</v>
      </c>
      <c r="D76">
        <v>15000.124117175825</v>
      </c>
      <c r="E76">
        <v>200.00418307034937</v>
      </c>
    </row>
    <row r="77" spans="1:5" x14ac:dyDescent="0.2">
      <c r="A77">
        <v>74</v>
      </c>
      <c r="B77">
        <v>15007.895367762878</v>
      </c>
      <c r="C77">
        <v>198.64086619720584</v>
      </c>
      <c r="D77">
        <v>14999.996002053171</v>
      </c>
      <c r="E77">
        <v>199.92555187416093</v>
      </c>
    </row>
    <row r="78" spans="1:5" x14ac:dyDescent="0.2">
      <c r="A78">
        <v>75</v>
      </c>
      <c r="B78">
        <v>14994.877957861396</v>
      </c>
      <c r="C78">
        <v>186.87836880948183</v>
      </c>
      <c r="D78">
        <v>15000.456189480594</v>
      </c>
      <c r="E78">
        <v>200.52768743932759</v>
      </c>
    </row>
    <row r="79" spans="1:5" x14ac:dyDescent="0.2">
      <c r="A79">
        <v>76</v>
      </c>
      <c r="B79">
        <v>14984.610716232899</v>
      </c>
      <c r="C79">
        <v>196.97667561004351</v>
      </c>
      <c r="D79">
        <v>14999.885831667751</v>
      </c>
      <c r="E79">
        <v>199.91464563950245</v>
      </c>
    </row>
    <row r="80" spans="1:5" x14ac:dyDescent="0.2">
      <c r="A80">
        <v>77</v>
      </c>
      <c r="B80">
        <v>14990.241433161271</v>
      </c>
      <c r="C80">
        <v>212.88820715876605</v>
      </c>
      <c r="D80">
        <v>15000.103628058618</v>
      </c>
      <c r="E80">
        <v>199.87511795125096</v>
      </c>
    </row>
    <row r="81" spans="1:5" x14ac:dyDescent="0.2">
      <c r="A81">
        <v>78</v>
      </c>
      <c r="B81">
        <v>15005.357246389429</v>
      </c>
      <c r="C81">
        <v>198.00996517901061</v>
      </c>
      <c r="D81">
        <v>14999.722367742359</v>
      </c>
      <c r="E81">
        <v>200.15169604968588</v>
      </c>
    </row>
    <row r="82" spans="1:5" x14ac:dyDescent="0.2">
      <c r="A82">
        <v>79</v>
      </c>
      <c r="B82">
        <v>15002.048039106929</v>
      </c>
      <c r="C82">
        <v>206.33754522750311</v>
      </c>
      <c r="D82">
        <v>14999.39205316355</v>
      </c>
      <c r="E82">
        <v>202.26534084150313</v>
      </c>
    </row>
    <row r="83" spans="1:5" x14ac:dyDescent="0.2">
      <c r="A83">
        <v>80</v>
      </c>
      <c r="B83">
        <v>14995.941371923171</v>
      </c>
      <c r="C83">
        <v>182.80840633495285</v>
      </c>
      <c r="D83">
        <v>14999.791663316284</v>
      </c>
      <c r="E83">
        <v>201.05749101299753</v>
      </c>
    </row>
    <row r="84" spans="1:5" x14ac:dyDescent="0.2">
      <c r="A84">
        <v>81</v>
      </c>
      <c r="B84">
        <v>14988.298086902823</v>
      </c>
      <c r="C84">
        <v>193.81358031618964</v>
      </c>
      <c r="D84">
        <v>14999.821999416619</v>
      </c>
      <c r="E84">
        <v>200.49432216431993</v>
      </c>
    </row>
    <row r="85" spans="1:5" x14ac:dyDescent="0.2">
      <c r="A85">
        <v>82</v>
      </c>
      <c r="B85">
        <v>15002.359222871433</v>
      </c>
      <c r="C85">
        <v>188.84513452303904</v>
      </c>
      <c r="D85">
        <v>15000.006251946066</v>
      </c>
      <c r="E85">
        <v>199.83874077338263</v>
      </c>
    </row>
    <row r="86" spans="1:5" x14ac:dyDescent="0.2">
      <c r="A86">
        <v>83</v>
      </c>
      <c r="B86">
        <v>15008.492930741617</v>
      </c>
      <c r="C86">
        <v>193.25546018015208</v>
      </c>
      <c r="D86">
        <v>14999.875123584532</v>
      </c>
      <c r="E86">
        <v>199.95806054472865</v>
      </c>
    </row>
    <row r="87" spans="1:5" x14ac:dyDescent="0.2">
      <c r="A87">
        <v>84</v>
      </c>
      <c r="B87">
        <v>15007.151027978221</v>
      </c>
      <c r="C87">
        <v>197.10915376169405</v>
      </c>
      <c r="D87">
        <v>14999.899297219299</v>
      </c>
      <c r="E87">
        <v>201.14922123023237</v>
      </c>
    </row>
    <row r="88" spans="1:5" x14ac:dyDescent="0.2">
      <c r="A88">
        <v>85</v>
      </c>
      <c r="B88">
        <v>14993.398570848269</v>
      </c>
      <c r="C88">
        <v>207.50228784301962</v>
      </c>
      <c r="D88">
        <v>15000.142712660851</v>
      </c>
      <c r="E88">
        <v>199.48664226618354</v>
      </c>
    </row>
    <row r="89" spans="1:5" x14ac:dyDescent="0.2">
      <c r="A89">
        <v>86</v>
      </c>
      <c r="B89">
        <v>15013.12699416433</v>
      </c>
      <c r="C89">
        <v>190.17727469300206</v>
      </c>
      <c r="D89">
        <v>14999.864324582566</v>
      </c>
      <c r="E89">
        <v>200.62266396759483</v>
      </c>
    </row>
    <row r="90" spans="1:5" x14ac:dyDescent="0.2">
      <c r="A90">
        <v>87</v>
      </c>
      <c r="B90">
        <v>14993.44807944569</v>
      </c>
      <c r="C90">
        <v>198.75317586428451</v>
      </c>
      <c r="D90">
        <v>14999.94511443038</v>
      </c>
      <c r="E90">
        <v>200.0369673966905</v>
      </c>
    </row>
    <row r="91" spans="1:5" x14ac:dyDescent="0.2">
      <c r="A91">
        <v>88</v>
      </c>
      <c r="B91">
        <v>15005.283771709206</v>
      </c>
      <c r="C91">
        <v>203.96012376739867</v>
      </c>
      <c r="D91">
        <v>14999.985978132458</v>
      </c>
      <c r="E91">
        <v>199.22341085515976</v>
      </c>
    </row>
    <row r="92" spans="1:5" x14ac:dyDescent="0.2">
      <c r="A92">
        <v>89</v>
      </c>
      <c r="B92">
        <v>14988.600424935235</v>
      </c>
      <c r="C92">
        <v>206.29140305195298</v>
      </c>
      <c r="D92">
        <v>15000.004669937154</v>
      </c>
      <c r="E92">
        <v>200.32658284873108</v>
      </c>
    </row>
    <row r="93" spans="1:5" x14ac:dyDescent="0.2">
      <c r="A93">
        <v>90</v>
      </c>
      <c r="B93">
        <v>14996.051457181122</v>
      </c>
      <c r="C93">
        <v>194.28858023147549</v>
      </c>
      <c r="D93">
        <v>14999.82010097091</v>
      </c>
      <c r="E93">
        <v>200.26803636710966</v>
      </c>
    </row>
    <row r="94" spans="1:5" x14ac:dyDescent="0.2">
      <c r="A94">
        <v>91</v>
      </c>
      <c r="B94">
        <v>15001.703281720353</v>
      </c>
      <c r="C94">
        <v>193.86115139472949</v>
      </c>
      <c r="D94">
        <v>15000.018279108826</v>
      </c>
      <c r="E94">
        <v>200.13914048058666</v>
      </c>
    </row>
    <row r="95" spans="1:5" x14ac:dyDescent="0.2">
      <c r="A95">
        <v>92</v>
      </c>
      <c r="B95">
        <v>15025.352785392921</v>
      </c>
      <c r="C95">
        <v>204.1057378286732</v>
      </c>
      <c r="D95">
        <v>15000.174417528639</v>
      </c>
      <c r="E95">
        <v>200.17605599365396</v>
      </c>
    </row>
    <row r="96" spans="1:5" x14ac:dyDescent="0.2">
      <c r="A96">
        <v>93</v>
      </c>
      <c r="B96">
        <v>14990.79502930437</v>
      </c>
      <c r="C96">
        <v>201.89227413694752</v>
      </c>
      <c r="D96">
        <v>14999.942260310017</v>
      </c>
      <c r="E96">
        <v>199.92187907353559</v>
      </c>
    </row>
    <row r="97" spans="1:5" x14ac:dyDescent="0.2">
      <c r="A97">
        <v>94</v>
      </c>
      <c r="B97">
        <v>14998.44958947632</v>
      </c>
      <c r="C97">
        <v>202.33667024257971</v>
      </c>
      <c r="D97">
        <v>14999.738393982851</v>
      </c>
      <c r="E97">
        <v>200.29699209241471</v>
      </c>
    </row>
    <row r="98" spans="1:5" x14ac:dyDescent="0.2">
      <c r="A98">
        <v>95</v>
      </c>
      <c r="B98">
        <v>14997.247003203127</v>
      </c>
      <c r="C98">
        <v>195.81948003423147</v>
      </c>
      <c r="D98">
        <v>15000.42029120251</v>
      </c>
      <c r="E98">
        <v>200.83522653238848</v>
      </c>
    </row>
    <row r="99" spans="1:5" x14ac:dyDescent="0.2">
      <c r="A99">
        <v>96</v>
      </c>
      <c r="B99">
        <v>14994.686451048401</v>
      </c>
      <c r="C99">
        <v>208.61131982034502</v>
      </c>
      <c r="D99">
        <v>14999.967927206817</v>
      </c>
      <c r="E99">
        <v>200.13646915201676</v>
      </c>
    </row>
    <row r="100" spans="1:5" x14ac:dyDescent="0.2">
      <c r="A100">
        <v>97</v>
      </c>
      <c r="B100">
        <v>14997.769373011675</v>
      </c>
      <c r="C100">
        <v>190.55390601569238</v>
      </c>
      <c r="D100">
        <v>15000.024286575068</v>
      </c>
      <c r="E100">
        <v>199.87742483039105</v>
      </c>
    </row>
    <row r="101" spans="1:5" x14ac:dyDescent="0.2">
      <c r="A101">
        <v>98</v>
      </c>
      <c r="B101">
        <v>15001.854313708005</v>
      </c>
      <c r="C101">
        <v>193.93013449355186</v>
      </c>
      <c r="D101">
        <v>14999.997263961595</v>
      </c>
      <c r="E101">
        <v>199.56220737198825</v>
      </c>
    </row>
    <row r="102" spans="1:5" x14ac:dyDescent="0.2">
      <c r="A102">
        <v>99</v>
      </c>
      <c r="B102">
        <v>14993.744914163812</v>
      </c>
      <c r="C102">
        <v>206.16723992361116</v>
      </c>
      <c r="D102">
        <v>15000.129083581509</v>
      </c>
      <c r="E102">
        <v>200.34688177412704</v>
      </c>
    </row>
    <row r="103" spans="1:5" x14ac:dyDescent="0.2">
      <c r="A103">
        <v>100</v>
      </c>
      <c r="B103">
        <v>14999.648961140389</v>
      </c>
      <c r="C103">
        <v>202.57613546140976</v>
      </c>
      <c r="D103">
        <v>15000.433081693714</v>
      </c>
      <c r="E103">
        <v>200.76567072926301</v>
      </c>
    </row>
  </sheetData>
  <mergeCells count="8">
    <mergeCell ref="B1:E1"/>
    <mergeCell ref="A1:A3"/>
    <mergeCell ref="B2:C2"/>
    <mergeCell ref="D2:E2"/>
    <mergeCell ref="J1:M1"/>
    <mergeCell ref="J2:K2"/>
    <mergeCell ref="L2:M2"/>
    <mergeCell ref="G1:H1"/>
  </mergeCells>
  <phoneticPr fontId="2"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Overview</vt:lpstr>
      <vt:lpstr>SimulationMeans</vt:lpstr>
      <vt:lpstr>CIH_LH</vt:lpstr>
      <vt:lpstr>CIH_MC</vt:lpstr>
      <vt:lpstr>CIL_LH</vt:lpstr>
      <vt:lpstr>CIL_MC</vt:lpstr>
      <vt:lpstr>HeaderSecondLine</vt:lpstr>
      <vt:lpstr>MeansLH</vt:lpstr>
      <vt:lpstr>MeansMC</vt:lpstr>
      <vt:lpstr>mu</vt:lpstr>
      <vt:lpstr>nrIt</vt:lpstr>
      <vt:lpstr>nrSim</vt:lpstr>
      <vt:lpstr>Pctile</vt:lpstr>
      <vt:lpstr>SE_Actual_LH</vt:lpstr>
      <vt:lpstr>SE_Actual_MC</vt:lpstr>
      <vt:lpstr>SE_Expected</vt:lpstr>
      <vt:lpstr>SE_LH</vt:lpstr>
      <vt:lpstr>SE_MC</vt:lpstr>
      <vt:lpstr>sigma</vt:lpstr>
      <vt:lpstr>TheInput</vt:lpstr>
    </vt:vector>
  </TitlesOfParts>
  <Company>Palisade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Error LH versus MC</dc:title>
  <dc:creator>Stan Brown</dc:creator>
  <dc:description>Compare sampling distributions of the mean for both sampling types</dc:description>
  <cp:lastModifiedBy>Stan</cp:lastModifiedBy>
  <dcterms:created xsi:type="dcterms:W3CDTF">2006-10-05T19:32:49Z</dcterms:created>
  <dcterms:modified xsi:type="dcterms:W3CDTF">2016-08-10T17:54:09Z</dcterms:modified>
</cp:coreProperties>
</file>